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5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'дод.1'!$A$1:$F$100</definedName>
    <definedName name="_xlnm.Print_Area" localSheetId="1">'Дод.2'!$A$1:$F$32</definedName>
    <definedName name="_xlnm.Print_Area" localSheetId="2">'дод.3'!$B$1:$R$67</definedName>
    <definedName name="_xlnm.Print_Area" localSheetId="3">'дод.4 '!$A$1:$S$17</definedName>
    <definedName name="_xlnm.Print_Area" localSheetId="4">'дод.5'!$A$1:$K$21</definedName>
  </definedNames>
  <calcPr fullCalcOnLoad="1"/>
</workbook>
</file>

<file path=xl/sharedStrings.xml><?xml version="1.0" encoding="utf-8"?>
<sst xmlns="http://schemas.openxmlformats.org/spreadsheetml/2006/main" count="445" uniqueCount="339">
  <si>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</si>
  <si>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</si>
  <si>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</si>
  <si>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</si>
  <si>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</si>
  <si>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</si>
  <si>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</si>
  <si>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</si>
  <si>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</si>
  <si>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</si>
  <si>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</si>
  <si>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</si>
  <si>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</si>
  <si>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</si>
  <si>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</si>
  <si>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</si>
  <si>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</si>
  <si>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</si>
  <si>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</si>
  <si>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</si>
  <si>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</si>
  <si>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</si>
  <si>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</si>
  <si>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</si>
  <si>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</si>
  <si>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</si>
  <si>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</si>
  <si>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</si>
  <si>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</si>
  <si>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</si>
  <si>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</si>
  <si>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</si>
  <si>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</si>
  <si>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</si>
  <si>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</si>
  <si>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</si>
  <si>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</si>
  <si>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</si>
  <si>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</si>
  <si>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</si>
  <si>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</si>
  <si>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</si>
  <si>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</si>
  <si>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</si>
  <si>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</si>
  <si>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</si>
  <si>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</si>
  <si>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</si>
  <si>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</si>
  <si>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</si>
  <si>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</si>
  <si>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</si>
  <si>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</si>
  <si>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</si>
  <si>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</si>
  <si>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</si>
  <si>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</si>
  <si>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</si>
  <si>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</si>
  <si>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</si>
  <si>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</si>
  <si>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</si>
  <si>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</si>
  <si>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</si>
  <si>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</si>
  <si>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</si>
  <si>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</si>
  <si>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</si>
  <si>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</si>
  <si>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</si>
  <si>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</si>
  <si>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</si>
  <si>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</si>
  <si>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</si>
  <si>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</si>
  <si>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</si>
  <si>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</si>
  <si>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</si>
  <si>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</si>
  <si>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</si>
  <si>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</si>
  <si>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</si>
  <si>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</si>
  <si>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</si>
  <si>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</si>
  <si>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</si>
  <si>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</si>
  <si>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</si>
  <si>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</si>
  <si>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</si>
  <si>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</si>
  <si>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</si>
  <si>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</si>
  <si>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</si>
  <si>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</si>
  <si>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</si>
  <si>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</si>
  <si>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</si>
  <si>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</si>
  <si>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</si>
  <si>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</si>
  <si>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</si>
  <si>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</si>
  <si>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</si>
  <si>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</si>
  <si>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</si>
  <si>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</si>
  <si>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</si>
  <si>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</si>
  <si>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</si>
  <si>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</si>
  <si>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</si>
  <si>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</si>
  <si>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</si>
  <si>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</si>
  <si>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</si>
  <si>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</si>
  <si>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</si>
  <si>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</si>
  <si>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</si>
  <si>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День Соборності України</t>
  </si>
  <si>
    <t>День пам҆яті жертв війн та миротворчих операцій</t>
  </si>
  <si>
    <t>Міжнародний жіночий день</t>
  </si>
  <si>
    <t>День Чорнобильської трагедії</t>
  </si>
  <si>
    <t>День прийняття декларації про державний суверенетет України</t>
  </si>
  <si>
    <t>День скорботи і пам'яті жертв війни в Україні</t>
  </si>
  <si>
    <t>День Конституції в України</t>
  </si>
  <si>
    <t>День партизанської слави</t>
  </si>
  <si>
    <t>День ветеранів та людей похилого віку</t>
  </si>
  <si>
    <t>День захисника України</t>
  </si>
  <si>
    <t>День Гідності і Свободи України</t>
  </si>
  <si>
    <t>День Збройних Сил України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</si>
  <si>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</si>
  <si>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</si>
  <si>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</si>
  <si>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</si>
  <si>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</si>
  <si>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</si>
  <si>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</si>
  <si>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</si>
  <si>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</si>
  <si>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</si>
  <si>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</si>
  <si>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</si>
  <si>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</si>
  <si>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</si>
  <si>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</si>
  <si>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</si>
  <si>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</si>
  <si>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>День Незалежності України</t>
  </si>
  <si>
    <t>День пам'яті захисників України, які загинули в боротьбі за незалежність, суверенітет і територіальну цілісність України</t>
  </si>
  <si>
    <t>День ушанування учасників ліквідації наслідків аварії на Чорнобильській АЕС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</si>
  <si>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</si>
  <si>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</si>
  <si>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</si>
  <si>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</si>
  <si>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</si>
  <si>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</si>
  <si>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</si>
  <si>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</si>
  <si>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</si>
  <si>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</si>
  <si>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</si>
  <si>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</si>
  <si>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</si>
  <si>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</si>
  <si>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</si>
  <si>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</si>
  <si>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</si>
  <si>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</si>
  <si>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</si>
  <si>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</si>
  <si>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</si>
  <si>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</si>
  <si>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</si>
  <si>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</si>
  <si>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</si>
  <si>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</si>
  <si>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</si>
  <si>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</si>
  <si>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</si>
  <si>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</si>
  <si>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</si>
  <si>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</si>
  <si>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</si>
  <si>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</si>
  <si>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</si>
  <si>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</si>
  <si>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</si>
  <si>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</si>
  <si>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</si>
  <si>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</si>
  <si>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</si>
  <si>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</si>
  <si>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</si>
  <si>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</si>
  <si>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</si>
  <si>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</si>
  <si>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</si>
  <si>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</si>
  <si>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</si>
  <si>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</si>
  <si>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</si>
  <si>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</si>
  <si>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</si>
  <si>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</si>
  <si>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</si>
  <si>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</si>
  <si>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</si>
  <si>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</si>
  <si>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</si>
  <si>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</si>
  <si>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</si>
  <si>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</si>
  <si>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День пам'яті та примирення, 76 річниці перемоги над нацизмом у Європі та 76 річниця завершення Другої світової війни</t>
  </si>
  <si>
    <t>Забезпечення діяльності центрів професійного розвитку педагогічних працівників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</si>
  <si>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</si>
  <si>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</si>
  <si>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</si>
  <si>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</si>
  <si>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</si>
  <si>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</si>
  <si>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</si>
  <si>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</si>
  <si>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</si>
  <si>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</si>
  <si>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</si>
  <si>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</si>
  <si>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</si>
  <si>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</si>
  <si>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</si>
  <si>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</si>
  <si>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</si>
  <si>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</si>
  <si>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</si>
  <si>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</si>
  <si>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</si>
  <si>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</si>
  <si>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</si>
  <si>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</si>
  <si>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</si>
  <si>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</si>
  <si>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</si>
  <si>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</si>
  <si>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</si>
  <si>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</si>
  <si>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</si>
  <si>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</si>
  <si>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</si>
  <si>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</si>
  <si>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</si>
  <si>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</si>
  <si>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</si>
  <si>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</si>
  <si>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</si>
  <si>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</si>
  <si>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</si>
  <si>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</si>
  <si>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</si>
  <si>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</si>
  <si>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</si>
  <si>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</si>
  <si>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</si>
  <si>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</si>
  <si>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</si>
  <si>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</si>
  <si>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</si>
  <si>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</si>
  <si>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</si>
  <si>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</si>
  <si>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Капітальний ремонт спортивного майданчику загальноосвітньої школи 1-111 ступеня №21 по вул.Чехова,7 у м.Попасна</t>
  </si>
  <si>
    <t>0217321</t>
  </si>
  <si>
    <t>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</si>
  <si>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</si>
  <si>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</si>
  <si>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</si>
  <si>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</si>
  <si>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</si>
  <si>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</si>
  <si>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</si>
  <si>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</si>
  <si>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</si>
  <si>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</si>
  <si>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</si>
  <si>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</si>
  <si>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Начальник управління фінансів</t>
  </si>
  <si>
    <t>На початок року</t>
  </si>
  <si>
    <t xml:space="preserve">День міста </t>
  </si>
  <si>
    <t>День пам᾽яті жертв Голодоморів в Україні</t>
  </si>
  <si>
    <r>
      <t xml:space="preserve">Начальник управління фінансів                                                                       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  </t>
    </r>
  </si>
  <si>
    <r>
      <t xml:space="preserve">Начальник управління фінансів                                             </t>
    </r>
    <r>
      <rPr>
        <b/>
        <sz val="12"/>
        <rFont val="Times New Roman"/>
        <family val="1"/>
      </rPr>
      <t xml:space="preserve">                              </t>
    </r>
  </si>
  <si>
    <t xml:space="preserve">Начальник управління фінансів 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</si>
  <si>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</si>
  <si>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</si>
  <si>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</si>
  <si>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</si>
  <si>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</si>
  <si>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</si>
  <si>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</si>
  <si>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</si>
  <si>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</si>
  <si>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7163,093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</si>
  <si>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</si>
  <si>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</si>
  <si>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</si>
  <si>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</si>
  <si>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</si>
  <si>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</si>
  <si>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</si>
  <si>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</si>
  <si>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</si>
  <si>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</si>
  <si>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</si>
  <si>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</si>
  <si>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</si>
  <si>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</si>
  <si>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
(2620)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</si>
  <si>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</si>
  <si>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</si>
  <si>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</si>
  <si>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</si>
  <si>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</si>
  <si>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</si>
  <si>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Галина КАРАЧЕВЦЕВА</t>
  </si>
  <si>
    <t>Галина  КАРАЧЕВЦЕВА</t>
  </si>
  <si>
    <t xml:space="preserve">                                   Галина  КАРАЧЕВЦЕВА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</si>
  <si>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</si>
  <si>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</si>
  <si>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</si>
  <si>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</si>
  <si>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</si>
  <si>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</si>
  <si>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</si>
  <si>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Додаток 1 до розпорядження керівника Попаснянської міської  військово-цивільної адміністрації                                   від 28.04.2021 №02-02/19</t>
  </si>
  <si>
    <t>Додаток 2 до розпорядження керівника Попаснянської міської  військово-цивільної адміністрації                                                  від  28.04.2021 №02-02/19</t>
  </si>
  <si>
    <t>Додаток 3 до розпорядження керівника Попаснянської міської військово-цивільної адміністрації                                                   від 28.04.2021 №02-02/19</t>
  </si>
  <si>
    <t>Додаток 4
до розпорядження керівника Попаснянської міської військово-цивільної адміністрації
від 28.04.2021 №02-02/19</t>
  </si>
  <si>
    <t>Додаток 5
до розпорядження керівника Попаснянської міської військово-цивільної адміністрації
від 28.04.2021 №02-02/19</t>
  </si>
  <si>
    <t>Додаток 6
до розпорядження керівника Попаснянської міської військово-цивільної адміністрації
від  28.04.2021 №02-02/19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</si>
</sst>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.00\ _г_р_н_._-;\-* #,##0.00\ _г_р_н_._-;_-* &quot;-&quot;??\ _г_р_н_._-;_-@_-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#,##0.0"/>
    <numFmt numFmtId="194" formatCode="0.0"/>
    <numFmt numFmtId="195" formatCode="0.000"/>
    <numFmt numFmtId="196" formatCode="#,##0.000_ ;[Red]\-#,##0.000\ "/>
    <numFmt numFmtId="197" formatCode="#,##0.000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sz val="12"/>
      <name val="Arial Cyr"/>
      <family val="0"/>
    </font>
    <font>
      <b/>
      <sz val="14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7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" fillId="3" borderId="0" applyNumberFormat="0" applyBorder="0" applyAlignment="0" applyProtection="0"/>
    <xf numFmtId="0" fontId="7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2" fontId="1" fillId="0" borderId="0" applyFont="0" applyFill="0" applyBorder="0" applyAlignment="0" applyProtection="0"/>
    <xf numFmtId="0" fontId="71" fillId="47" borderId="13" applyNumberFormat="0" applyAlignment="0" applyProtection="0"/>
    <xf numFmtId="0" fontId="18" fillId="0" borderId="14" applyNumberFormat="0" applyFill="0" applyAlignment="0" applyProtection="0"/>
    <xf numFmtId="0" fontId="72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5" applyFont="1" applyFill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5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5" fontId="19" fillId="0" borderId="0" xfId="0" applyNumberFormat="1" applyFont="1" applyFill="1" applyBorder="1" applyAlignment="1" applyProtection="1">
      <alignment horizontal="right" vertical="center" wrapText="1"/>
      <protection/>
    </xf>
    <xf numFmtId="195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5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7" fontId="32" fillId="52" borderId="15" xfId="96" applyNumberFormat="1" applyFont="1" applyFill="1" applyBorder="1" applyAlignment="1">
      <alignment vertical="center"/>
      <protection/>
    </xf>
    <xf numFmtId="197" fontId="33" fillId="52" borderId="15" xfId="96" applyNumberFormat="1" applyFont="1" applyFill="1" applyBorder="1" applyAlignment="1">
      <alignment vertical="center"/>
      <protection/>
    </xf>
    <xf numFmtId="197" fontId="27" fillId="52" borderId="15" xfId="96" applyNumberFormat="1" applyFont="1" applyFill="1" applyBorder="1" applyAlignment="1">
      <alignment vertical="center"/>
      <protection/>
    </xf>
    <xf numFmtId="197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5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19" fillId="0" borderId="15" xfId="114" applyNumberFormat="1" applyFont="1" applyFill="1" applyBorder="1" applyAlignment="1" applyProtection="1">
      <alignment horizontal="center" vertical="center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5" fontId="19" fillId="0" borderId="0" xfId="107" applyNumberFormat="1" applyFont="1" applyFill="1" applyAlignment="1" applyProtection="1">
      <alignment/>
      <protection/>
    </xf>
    <xf numFmtId="195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4" fillId="0" borderId="15" xfId="108" applyFont="1" applyBorder="1" applyAlignment="1">
      <alignment wrapText="1"/>
      <protection/>
    </xf>
    <xf numFmtId="197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7" fontId="32" fillId="54" borderId="15" xfId="0" applyNumberFormat="1" applyFont="1" applyFill="1" applyBorder="1" applyAlignment="1">
      <alignment horizontal="center" vertical="center" wrapText="1"/>
    </xf>
    <xf numFmtId="197" fontId="27" fillId="54" borderId="15" xfId="0" applyNumberFormat="1" applyFont="1" applyFill="1" applyBorder="1" applyAlignment="1" applyProtection="1">
      <alignment horizontal="center" vertical="center" wrapText="1"/>
      <protection/>
    </xf>
    <xf numFmtId="197" fontId="33" fillId="54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7" fontId="33" fillId="54" borderId="21" xfId="96" applyNumberFormat="1" applyFont="1" applyFill="1" applyBorder="1" applyAlignment="1">
      <alignment vertical="center"/>
      <protection/>
    </xf>
    <xf numFmtId="195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7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7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7" fontId="32" fillId="54" borderId="15" xfId="96" applyNumberFormat="1" applyFont="1" applyFill="1" applyBorder="1" applyAlignment="1">
      <alignment vertical="center"/>
      <protection/>
    </xf>
    <xf numFmtId="197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4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5" fillId="54" borderId="15" xfId="0" applyNumberFormat="1" applyFont="1" applyFill="1" applyBorder="1" applyAlignment="1">
      <alignment horizontal="center" vertical="center" wrapText="1"/>
    </xf>
    <xf numFmtId="0" fontId="75" fillId="54" borderId="15" xfId="0" applyFont="1" applyFill="1" applyBorder="1" applyAlignment="1">
      <alignment vertical="center" wrapText="1"/>
    </xf>
    <xf numFmtId="49" fontId="75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7" fontId="27" fillId="54" borderId="15" xfId="96" applyNumberFormat="1" applyFont="1" applyFill="1" applyBorder="1" applyAlignment="1">
      <alignment vertical="center"/>
      <protection/>
    </xf>
    <xf numFmtId="197" fontId="27" fillId="54" borderId="15" xfId="0" applyNumberFormat="1" applyFont="1" applyFill="1" applyBorder="1" applyAlignment="1">
      <alignment vertical="center"/>
    </xf>
    <xf numFmtId="197" fontId="33" fillId="54" borderId="19" xfId="96" applyNumberFormat="1" applyFont="1" applyFill="1" applyBorder="1" applyAlignment="1">
      <alignment vertical="center"/>
      <protection/>
    </xf>
    <xf numFmtId="197" fontId="27" fillId="0" borderId="0" xfId="0" applyNumberFormat="1" applyFont="1" applyFill="1" applyAlignment="1" applyProtection="1">
      <alignment/>
      <protection/>
    </xf>
    <xf numFmtId="197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7" fontId="19" fillId="54" borderId="15" xfId="0" applyNumberFormat="1" applyFont="1" applyFill="1" applyBorder="1" applyAlignment="1" applyProtection="1">
      <alignment horizontal="center" vertical="center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27" fillId="54" borderId="0" xfId="0" applyFont="1" applyFill="1" applyAlignment="1">
      <alignment vertical="center"/>
    </xf>
    <xf numFmtId="0" fontId="74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4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4" fillId="54" borderId="21" xfId="0" applyFont="1" applyFill="1" applyBorder="1" applyAlignment="1">
      <alignment vertical="center" wrapText="1"/>
    </xf>
    <xf numFmtId="197" fontId="27" fillId="54" borderId="21" xfId="0" applyNumberFormat="1" applyFont="1" applyFill="1" applyBorder="1" applyAlignment="1" applyProtection="1">
      <alignment horizontal="center" vertical="center" wrapText="1"/>
      <protection/>
    </xf>
    <xf numFmtId="197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197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7" fontId="19" fillId="0" borderId="0" xfId="107" applyNumberFormat="1" applyFont="1" applyBorder="1" applyAlignment="1">
      <alignment horizontal="center" vertical="center" wrapText="1"/>
      <protection/>
    </xf>
    <xf numFmtId="197" fontId="19" fillId="54" borderId="0" xfId="107" applyNumberFormat="1" applyFont="1" applyFill="1" applyBorder="1" applyAlignment="1">
      <alignment horizontal="center" vertical="center" wrapText="1"/>
      <protection/>
    </xf>
    <xf numFmtId="197" fontId="27" fillId="0" borderId="0" xfId="107" applyNumberFormat="1" applyFont="1" applyBorder="1" applyAlignment="1">
      <alignment horizontal="center" vertical="center" wrapText="1"/>
      <protection/>
    </xf>
    <xf numFmtId="197" fontId="40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4" fontId="27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5" fillId="54" borderId="15" xfId="0" applyFont="1" applyFill="1" applyBorder="1" applyAlignment="1">
      <alignment horizontal="center" vertical="center" wrapText="1"/>
    </xf>
    <xf numFmtId="0" fontId="40" fillId="54" borderId="16" xfId="107" applyFont="1" applyFill="1" applyBorder="1" applyAlignment="1">
      <alignment horizontal="center" vertical="center" wrapText="1"/>
      <protection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6" fillId="0" borderId="15" xfId="108" applyNumberFormat="1" applyFont="1" applyBorder="1" applyAlignment="1" quotePrefix="1">
      <alignment horizontal="center" vertical="center" wrapText="1"/>
      <protection/>
    </xf>
    <xf numFmtId="4" fontId="77" fillId="0" borderId="15" xfId="108" applyNumberFormat="1" applyFont="1" applyBorder="1" applyAlignment="1" quotePrefix="1">
      <alignment horizontal="center" vertical="center" wrapText="1"/>
      <protection/>
    </xf>
    <xf numFmtId="0" fontId="74" fillId="0" borderId="15" xfId="108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49" fontId="27" fillId="54" borderId="15" xfId="112" applyNumberFormat="1" applyFont="1" applyFill="1" applyBorder="1" applyAlignment="1">
      <alignment horizontal="center" vertical="center" wrapText="1"/>
      <protection/>
    </xf>
    <xf numFmtId="49" fontId="33" fillId="54" borderId="15" xfId="113" applyNumberFormat="1" applyFont="1" applyFill="1" applyBorder="1" applyAlignment="1">
      <alignment horizontal="center" vertical="center" wrapText="1"/>
      <protection/>
    </xf>
    <xf numFmtId="0" fontId="49" fillId="54" borderId="15" xfId="115" applyFont="1" applyFill="1" applyBorder="1">
      <alignment/>
      <protection/>
    </xf>
    <xf numFmtId="197" fontId="33" fillId="54" borderId="15" xfId="113" applyNumberFormat="1" applyFont="1" applyFill="1" applyBorder="1" applyAlignment="1">
      <alignment horizontal="center" vertical="center" wrapText="1"/>
      <protection/>
    </xf>
    <xf numFmtId="0" fontId="44" fillId="0" borderId="0" xfId="111" applyFont="1" applyAlignment="1">
      <alignment vertical="center"/>
      <protection/>
    </xf>
    <xf numFmtId="4" fontId="77" fillId="0" borderId="15" xfId="108" applyNumberFormat="1" applyFont="1" applyBorder="1" applyAlignment="1" quotePrefix="1">
      <alignment vertical="center" wrapText="1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7" fontId="27" fillId="54" borderId="15" xfId="0" applyNumberFormat="1" applyFont="1" applyFill="1" applyBorder="1" applyAlignment="1">
      <alignment horizontal="center" vertical="center" wrapText="1"/>
    </xf>
    <xf numFmtId="0" fontId="27" fillId="54" borderId="15" xfId="115" applyFont="1" applyFill="1" applyBorder="1" applyAlignment="1">
      <alignment horizontal="left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7" fontId="19" fillId="54" borderId="0" xfId="0" applyNumberFormat="1" applyFont="1" applyFill="1" applyBorder="1" applyAlignment="1" applyProtection="1">
      <alignment horizontal="center" vertical="center" wrapText="1"/>
      <protection/>
    </xf>
    <xf numFmtId="197" fontId="19" fillId="54" borderId="0" xfId="0" applyNumberFormat="1" applyFont="1" applyFill="1" applyBorder="1" applyAlignment="1" applyProtection="1">
      <alignment horizontal="center" vertical="center"/>
      <protection/>
    </xf>
    <xf numFmtId="197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0" fontId="19" fillId="0" borderId="0" xfId="105" applyFont="1" applyBorder="1">
      <alignment/>
      <protection/>
    </xf>
    <xf numFmtId="196" fontId="77" fillId="0" borderId="15" xfId="105" applyNumberFormat="1" applyFont="1" applyBorder="1" applyAlignment="1">
      <alignment horizontal="center" vertical="top"/>
      <protection/>
    </xf>
    <xf numFmtId="196" fontId="29" fillId="0" borderId="15" xfId="105" applyNumberFormat="1" applyFont="1" applyBorder="1" applyAlignment="1">
      <alignment horizontal="center" vertical="top" wrapText="1"/>
      <protection/>
    </xf>
    <xf numFmtId="196" fontId="29" fillId="0" borderId="15" xfId="105" applyNumberFormat="1" applyFont="1" applyBorder="1" applyAlignment="1">
      <alignment horizontal="center" vertical="top"/>
      <protection/>
    </xf>
    <xf numFmtId="196" fontId="78" fillId="0" borderId="15" xfId="105" applyNumberFormat="1" applyFont="1" applyBorder="1" applyAlignment="1">
      <alignment horizontal="center" vertical="top"/>
      <protection/>
    </xf>
    <xf numFmtId="196" fontId="28" fillId="0" borderId="15" xfId="105" applyNumberFormat="1" applyFont="1" applyBorder="1" applyAlignment="1">
      <alignment horizontal="center"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7" fontId="19" fillId="55" borderId="15" xfId="0" applyNumberFormat="1" applyFont="1" applyFill="1" applyBorder="1" applyAlignment="1">
      <alignment vertical="center"/>
    </xf>
    <xf numFmtId="197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5" fontId="29" fillId="52" borderId="0" xfId="0" applyNumberFormat="1" applyFont="1" applyFill="1" applyBorder="1" applyAlignment="1" applyProtection="1">
      <alignment horizontal="left" vertical="center" wrapText="1"/>
      <protection/>
    </xf>
    <xf numFmtId="197" fontId="32" fillId="54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194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7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49" fontId="27" fillId="54" borderId="15" xfId="113" applyNumberFormat="1" applyFont="1" applyFill="1" applyBorder="1" applyAlignment="1">
      <alignment horizontal="center" vertical="center" wrapText="1"/>
      <protection/>
    </xf>
    <xf numFmtId="197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8" xfId="0" applyFont="1" applyBorder="1" applyAlignment="1">
      <alignment vertical="center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4" fillId="54" borderId="15" xfId="108" applyFont="1" applyFill="1" applyBorder="1" applyAlignment="1" quotePrefix="1">
      <alignment horizontal="center" vertical="center" wrapText="1"/>
      <protection/>
    </xf>
    <xf numFmtId="0" fontId="77" fillId="54" borderId="15" xfId="108" applyFont="1" applyFill="1" applyBorder="1" applyAlignment="1" quotePrefix="1">
      <alignment horizontal="center" vertical="center" wrapText="1"/>
      <protection/>
    </xf>
    <xf numFmtId="4" fontId="76" fillId="54" borderId="15" xfId="108" applyNumberFormat="1" applyFont="1" applyFill="1" applyBorder="1" applyAlignment="1" quotePrefix="1">
      <alignment horizontal="center" vertical="center" wrapText="1"/>
      <protection/>
    </xf>
    <xf numFmtId="195" fontId="27" fillId="52" borderId="0" xfId="0" applyNumberFormat="1" applyFont="1" applyFill="1" applyBorder="1" applyAlignment="1" applyProtection="1">
      <alignment vertical="center" wrapText="1"/>
      <protection/>
    </xf>
    <xf numFmtId="195" fontId="27" fillId="52" borderId="0" xfId="0" applyNumberFormat="1" applyFont="1" applyFill="1" applyBorder="1" applyAlignment="1" applyProtection="1">
      <alignment vertical="center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7" fontId="19" fillId="54" borderId="0" xfId="96" applyNumberFormat="1" applyFont="1" applyFill="1" applyBorder="1" applyAlignment="1">
      <alignment vertical="center"/>
      <protection/>
    </xf>
    <xf numFmtId="197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7" fontId="39" fillId="0" borderId="0" xfId="107" applyNumberFormat="1" applyFont="1" applyBorder="1" applyAlignment="1">
      <alignment horizontal="center" vertical="center" wrapText="1"/>
      <protection/>
    </xf>
    <xf numFmtId="197" fontId="19" fillId="0" borderId="0" xfId="107" applyNumberFormat="1" applyFont="1" applyBorder="1" applyAlignment="1">
      <alignment horizontal="center" vertical="center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3" fontId="32" fillId="54" borderId="15" xfId="0" applyNumberFormat="1" applyFont="1" applyFill="1" applyBorder="1" applyAlignment="1">
      <alignment vertical="justify"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9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7" fontId="27" fillId="0" borderId="19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47" fillId="54" borderId="15" xfId="113" applyNumberFormat="1" applyFont="1" applyFill="1" applyBorder="1" applyAlignment="1">
      <alignment horizontal="center" vertical="center" wrapText="1"/>
      <protection/>
    </xf>
    <xf numFmtId="49" fontId="45" fillId="54" borderId="15" xfId="113" applyNumberFormat="1" applyFont="1" applyFill="1" applyBorder="1" applyAlignment="1">
      <alignment horizontal="center" vertical="center" wrapText="1"/>
      <protection/>
    </xf>
    <xf numFmtId="0" fontId="46" fillId="54" borderId="15" xfId="115" applyFont="1" applyFill="1" applyBorder="1" applyAlignment="1">
      <alignment vertical="center" wrapText="1"/>
      <protection/>
    </xf>
    <xf numFmtId="196" fontId="27" fillId="0" borderId="0" xfId="105" applyNumberFormat="1" applyFont="1" applyFill="1" applyBorder="1">
      <alignment/>
      <protection/>
    </xf>
    <xf numFmtId="196" fontId="27" fillId="0" borderId="0" xfId="105" applyNumberFormat="1" applyFont="1" applyBorder="1">
      <alignment/>
      <protection/>
    </xf>
    <xf numFmtId="0" fontId="0" fillId="54" borderId="0" xfId="0" applyFont="1" applyFill="1" applyAlignment="1">
      <alignment/>
    </xf>
    <xf numFmtId="0" fontId="29" fillId="54" borderId="0" xfId="0" applyNumberFormat="1" applyFont="1" applyFill="1" applyBorder="1" applyAlignment="1" applyProtection="1">
      <alignment horizontal="left" vertical="center" wrapText="1"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7" applyFont="1" applyFill="1" applyAlignment="1">
      <alignment vertical="center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4" fillId="0" borderId="15" xfId="108" applyNumberFormat="1" applyFont="1" applyFill="1" applyBorder="1" applyAlignment="1" quotePrefix="1">
      <alignment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197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195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195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107" applyFont="1" applyBorder="1" applyAlignment="1">
      <alignment horizontal="center" vertical="center" wrapText="1"/>
      <protection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27" fillId="0" borderId="16" xfId="107" applyFont="1" applyBorder="1" applyAlignment="1">
      <alignment horizontal="center" vertical="center" wrapText="1"/>
      <protection/>
    </xf>
    <xf numFmtId="0" fontId="27" fillId="0" borderId="28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40" fillId="0" borderId="23" xfId="107" applyFont="1" applyBorder="1" applyAlignment="1">
      <alignment horizontal="center" vertical="center" wrapText="1"/>
      <protection/>
    </xf>
    <xf numFmtId="0" fontId="19" fillId="54" borderId="15" xfId="0" applyNumberFormat="1" applyFont="1" applyFill="1" applyBorder="1" applyAlignment="1" applyProtection="1">
      <alignment horizontal="left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114" applyNumberFormat="1" applyFont="1" applyFill="1" applyBorder="1" applyAlignment="1" applyProtection="1">
      <alignment horizontal="left" vertical="center"/>
      <protection/>
    </xf>
    <xf numFmtId="0" fontId="27" fillId="0" borderId="24" xfId="114" applyNumberFormat="1" applyFont="1" applyFill="1" applyBorder="1" applyAlignment="1" applyProtection="1">
      <alignment horizontal="left" vertical="center" wrapText="1"/>
      <protection/>
    </xf>
    <xf numFmtId="0" fontId="27" fillId="0" borderId="25" xfId="114" applyNumberFormat="1" applyFont="1" applyFill="1" applyBorder="1" applyAlignment="1" applyProtection="1">
      <alignment horizontal="left" vertical="center" wrapText="1"/>
      <protection/>
    </xf>
    <xf numFmtId="0" fontId="27" fillId="0" borderId="23" xfId="114" applyNumberFormat="1" applyFont="1" applyFill="1" applyBorder="1" applyAlignment="1" applyProtection="1">
      <alignment horizontal="left" vertical="center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27" fillId="0" borderId="24" xfId="114" applyNumberFormat="1" applyFont="1" applyFill="1" applyBorder="1" applyAlignment="1" applyProtection="1">
      <alignment horizontal="left" vertical="center"/>
      <protection/>
    </xf>
    <xf numFmtId="0" fontId="27" fillId="0" borderId="25" xfId="114" applyNumberFormat="1" applyFont="1" applyFill="1" applyBorder="1" applyAlignment="1" applyProtection="1">
      <alignment horizontal="left" vertical="center"/>
      <protection/>
    </xf>
    <xf numFmtId="0" fontId="27" fillId="0" borderId="23" xfId="114" applyNumberFormat="1" applyFont="1" applyFill="1" applyBorder="1" applyAlignment="1" applyProtection="1">
      <alignment horizontal="left" vertical="center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75</xdr:row>
      <xdr:rowOff>200025</xdr:rowOff>
    </xdr:from>
    <xdr:to>
      <xdr:col>3</xdr:col>
      <xdr:colOff>228600</xdr:colOff>
      <xdr:row>75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294608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2"/>
  <sheetViews>
    <sheetView showGridLines="0" showZeros="0" zoomScale="85" zoomScaleNormal="85" zoomScaleSheetLayoutView="92" zoomScalePageLayoutView="0" workbookViewId="0" topLeftCell="A1">
      <selection activeCell="K7" sqref="K7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6.16015625" style="1" customWidth="1"/>
    <col min="4" max="4" width="17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8.25" customHeight="1">
      <c r="C1" s="37"/>
      <c r="D1" s="382" t="s">
        <v>333</v>
      </c>
      <c r="E1" s="383"/>
      <c r="F1" s="383"/>
      <c r="M1" s="1"/>
    </row>
    <row r="2" spans="3:13" ht="15.75" customHeight="1">
      <c r="C2" s="37"/>
      <c r="D2" s="382"/>
      <c r="E2" s="383"/>
      <c r="F2" s="383"/>
      <c r="M2" s="1"/>
    </row>
    <row r="3" spans="1:6" ht="18" customHeight="1">
      <c r="A3" s="384" t="s">
        <v>267</v>
      </c>
      <c r="B3" s="384"/>
      <c r="C3" s="384"/>
      <c r="D3" s="384"/>
      <c r="E3" s="384"/>
      <c r="F3" s="384"/>
    </row>
    <row r="4" spans="1:6" ht="12.75" customHeight="1">
      <c r="A4" s="323">
        <v>12523000000</v>
      </c>
      <c r="B4" s="128"/>
      <c r="C4" s="126"/>
      <c r="D4" s="126"/>
      <c r="E4" s="126"/>
      <c r="F4" s="47"/>
    </row>
    <row r="5" spans="1:6" ht="18" customHeight="1">
      <c r="A5" s="322" t="s">
        <v>148</v>
      </c>
      <c r="B5" s="129"/>
      <c r="C5" s="50"/>
      <c r="D5" s="50"/>
      <c r="E5" s="50"/>
      <c r="F5" s="321" t="s">
        <v>36</v>
      </c>
    </row>
    <row r="6" spans="1:6" ht="17.25" customHeight="1">
      <c r="A6" s="386" t="s">
        <v>0</v>
      </c>
      <c r="B6" s="386" t="s">
        <v>147</v>
      </c>
      <c r="C6" s="386" t="s">
        <v>132</v>
      </c>
      <c r="D6" s="386" t="s">
        <v>2</v>
      </c>
      <c r="E6" s="386" t="s">
        <v>3</v>
      </c>
      <c r="F6" s="386"/>
    </row>
    <row r="7" spans="1:6" ht="60" customHeight="1">
      <c r="A7" s="386"/>
      <c r="B7" s="386"/>
      <c r="C7" s="386"/>
      <c r="D7" s="386"/>
      <c r="E7" s="94" t="s">
        <v>133</v>
      </c>
      <c r="F7" s="94" t="s">
        <v>138</v>
      </c>
    </row>
    <row r="8" spans="1:6" ht="12" customHeight="1">
      <c r="A8" s="93">
        <v>1</v>
      </c>
      <c r="B8" s="93">
        <v>2</v>
      </c>
      <c r="C8" s="93">
        <v>3</v>
      </c>
      <c r="D8" s="93">
        <v>4</v>
      </c>
      <c r="E8" s="94">
        <v>5</v>
      </c>
      <c r="F8" s="94">
        <v>6</v>
      </c>
    </row>
    <row r="9" spans="1:253" s="8" customFormat="1" ht="20.25" customHeight="1">
      <c r="A9" s="23">
        <v>10000000</v>
      </c>
      <c r="B9" s="110" t="s">
        <v>1</v>
      </c>
      <c r="C9" s="115">
        <f aca="true" t="shared" si="0" ref="C9:C94">D9+E9</f>
        <v>125360.16200000001</v>
      </c>
      <c r="D9" s="117">
        <f>D10+D19+D24+D30+D46</f>
        <v>125296.16200000001</v>
      </c>
      <c r="E9" s="117">
        <f>E46</f>
        <v>64</v>
      </c>
      <c r="F9" s="117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1" t="s">
        <v>11</v>
      </c>
      <c r="C10" s="115">
        <f t="shared" si="0"/>
        <v>91566.212</v>
      </c>
      <c r="D10" s="115">
        <f>D11+D17</f>
        <v>91566.212</v>
      </c>
      <c r="E10" s="115">
        <f>E11+E17</f>
        <v>0</v>
      </c>
      <c r="F10" s="115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2">
        <v>11010000</v>
      </c>
      <c r="B11" s="61" t="s">
        <v>12</v>
      </c>
      <c r="C11" s="118">
        <f t="shared" si="0"/>
        <v>91516.212</v>
      </c>
      <c r="D11" s="118">
        <f>SUM(D12:D15)</f>
        <v>91516.212</v>
      </c>
      <c r="E11" s="118"/>
      <c r="F11" s="118"/>
    </row>
    <row r="12" spans="1:6" s="10" customFormat="1" ht="49.5" customHeight="1">
      <c r="A12" s="52">
        <v>11010100</v>
      </c>
      <c r="B12" s="60" t="s">
        <v>13</v>
      </c>
      <c r="C12" s="118">
        <f t="shared" si="0"/>
        <v>86800.212</v>
      </c>
      <c r="D12" s="118">
        <v>86800.212</v>
      </c>
      <c r="E12" s="118"/>
      <c r="F12" s="118"/>
    </row>
    <row r="13" spans="1:253" s="11" customFormat="1" ht="75.75" customHeight="1">
      <c r="A13" s="52">
        <v>11010200</v>
      </c>
      <c r="B13" s="60" t="s">
        <v>14</v>
      </c>
      <c r="C13" s="118">
        <f t="shared" si="0"/>
        <v>4397.4</v>
      </c>
      <c r="D13" s="119">
        <v>4397.4</v>
      </c>
      <c r="E13" s="119"/>
      <c r="F13" s="119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1">
        <v>11010400</v>
      </c>
      <c r="B14" s="68" t="s">
        <v>15</v>
      </c>
      <c r="C14" s="118">
        <f t="shared" si="0"/>
        <v>108.3</v>
      </c>
      <c r="D14" s="119">
        <v>108.3</v>
      </c>
      <c r="E14" s="119"/>
      <c r="F14" s="119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9">
        <v>11010500</v>
      </c>
      <c r="B15" s="60" t="s">
        <v>16</v>
      </c>
      <c r="C15" s="118">
        <f t="shared" si="0"/>
        <v>210.3</v>
      </c>
      <c r="D15" s="119">
        <v>210.3</v>
      </c>
      <c r="E15" s="119"/>
      <c r="F15" s="119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9">
        <v>11010900</v>
      </c>
      <c r="B16" s="111" t="s">
        <v>96</v>
      </c>
      <c r="C16" s="118">
        <f t="shared" si="0"/>
        <v>0</v>
      </c>
      <c r="D16" s="119"/>
      <c r="E16" s="119"/>
      <c r="F16" s="119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1">
        <v>11020000</v>
      </c>
      <c r="B17" s="147" t="s">
        <v>159</v>
      </c>
      <c r="C17" s="115">
        <f t="shared" si="0"/>
        <v>50</v>
      </c>
      <c r="D17" s="117">
        <f>D18</f>
        <v>50</v>
      </c>
      <c r="E17" s="119"/>
      <c r="F17" s="119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7">
        <v>11020200</v>
      </c>
      <c r="B18" s="142" t="s">
        <v>160</v>
      </c>
      <c r="C18" s="118">
        <f t="shared" si="0"/>
        <v>50</v>
      </c>
      <c r="D18" s="259">
        <v>50</v>
      </c>
      <c r="E18" s="119"/>
      <c r="F18" s="119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5">
        <v>13000000</v>
      </c>
      <c r="B19" s="146" t="s">
        <v>97</v>
      </c>
      <c r="C19" s="115">
        <f t="shared" si="0"/>
        <v>19.6</v>
      </c>
      <c r="D19" s="115">
        <f>D20+D22</f>
        <v>19.6</v>
      </c>
      <c r="E19" s="119"/>
      <c r="F19" s="119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41">
        <v>13010000</v>
      </c>
      <c r="B20" s="114" t="s">
        <v>143</v>
      </c>
      <c r="C20" s="118">
        <f>C21</f>
        <v>14.2</v>
      </c>
      <c r="D20" s="118">
        <f>D21</f>
        <v>14.2</v>
      </c>
      <c r="E20" s="119"/>
      <c r="F20" s="119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41">
        <v>13010200</v>
      </c>
      <c r="B21" s="142" t="s">
        <v>161</v>
      </c>
      <c r="C21" s="118">
        <f t="shared" si="0"/>
        <v>14.2</v>
      </c>
      <c r="D21" s="118">
        <v>14.2</v>
      </c>
      <c r="E21" s="119"/>
      <c r="F21" s="119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40">
        <v>13030000</v>
      </c>
      <c r="B22" s="112" t="s">
        <v>328</v>
      </c>
      <c r="C22" s="118">
        <f t="shared" si="0"/>
        <v>5.4</v>
      </c>
      <c r="D22" s="118">
        <f>D23</f>
        <v>5.4</v>
      </c>
      <c r="E22" s="119"/>
      <c r="F22" s="119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7">
        <v>13030100</v>
      </c>
      <c r="B23" s="142" t="s">
        <v>329</v>
      </c>
      <c r="C23" s="118">
        <f t="shared" si="0"/>
        <v>5.4</v>
      </c>
      <c r="D23" s="118">
        <v>5.4</v>
      </c>
      <c r="E23" s="119"/>
      <c r="F23" s="119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71">
        <v>14000000</v>
      </c>
      <c r="B24" s="147" t="s">
        <v>162</v>
      </c>
      <c r="C24" s="115">
        <f t="shared" si="0"/>
        <v>2298</v>
      </c>
      <c r="D24" s="115">
        <f>D25+D27+D29</f>
        <v>2298</v>
      </c>
      <c r="E24" s="119"/>
      <c r="F24" s="119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34.5" customHeight="1">
      <c r="A25" s="67">
        <v>14020000</v>
      </c>
      <c r="B25" s="142" t="s">
        <v>163</v>
      </c>
      <c r="C25" s="118">
        <f t="shared" si="0"/>
        <v>150</v>
      </c>
      <c r="D25" s="118">
        <f>D26</f>
        <v>150</v>
      </c>
      <c r="E25" s="119"/>
      <c r="F25" s="119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2.5" customHeight="1">
      <c r="A26" s="144">
        <v>14021900</v>
      </c>
      <c r="B26" s="143" t="s">
        <v>164</v>
      </c>
      <c r="C26" s="118">
        <f t="shared" si="0"/>
        <v>150</v>
      </c>
      <c r="D26" s="118">
        <v>150</v>
      </c>
      <c r="E26" s="119"/>
      <c r="F26" s="119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36" customHeight="1">
      <c r="A27" s="67">
        <v>14030000</v>
      </c>
      <c r="B27" s="142" t="s">
        <v>165</v>
      </c>
      <c r="C27" s="118">
        <f t="shared" si="0"/>
        <v>520</v>
      </c>
      <c r="D27" s="118">
        <f>D28</f>
        <v>520</v>
      </c>
      <c r="E27" s="119"/>
      <c r="F27" s="119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4" customHeight="1">
      <c r="A28" s="144">
        <v>14031900</v>
      </c>
      <c r="B28" s="143" t="s">
        <v>164</v>
      </c>
      <c r="C28" s="118">
        <f t="shared" si="0"/>
        <v>520</v>
      </c>
      <c r="D28" s="118">
        <v>520</v>
      </c>
      <c r="E28" s="119"/>
      <c r="F28" s="119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9.25" customHeight="1">
      <c r="A29" s="67">
        <v>14040000</v>
      </c>
      <c r="B29" s="142" t="s">
        <v>166</v>
      </c>
      <c r="C29" s="118">
        <f t="shared" si="0"/>
        <v>1628</v>
      </c>
      <c r="D29" s="118">
        <v>1628</v>
      </c>
      <c r="E29" s="119"/>
      <c r="F29" s="119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45.75" customHeight="1">
      <c r="A30" s="71">
        <v>18000000</v>
      </c>
      <c r="B30" s="31" t="s">
        <v>330</v>
      </c>
      <c r="C30" s="115">
        <f t="shared" si="0"/>
        <v>31412.350000000002</v>
      </c>
      <c r="D30" s="115">
        <f>D31+D40+D42</f>
        <v>31412.350000000002</v>
      </c>
      <c r="E30" s="119"/>
      <c r="F30" s="119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9.25" customHeight="1">
      <c r="A31" s="67">
        <v>18010000</v>
      </c>
      <c r="B31" s="70" t="s">
        <v>167</v>
      </c>
      <c r="C31" s="118">
        <f t="shared" si="0"/>
        <v>21826.2</v>
      </c>
      <c r="D31" s="118">
        <f>SUM(D32:D39)</f>
        <v>21826.2</v>
      </c>
      <c r="E31" s="119"/>
      <c r="F31" s="119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45" customHeight="1">
      <c r="A32" s="67">
        <v>18010100</v>
      </c>
      <c r="B32" s="142" t="s">
        <v>168</v>
      </c>
      <c r="C32" s="118">
        <f t="shared" si="0"/>
        <v>4</v>
      </c>
      <c r="D32" s="118">
        <v>4</v>
      </c>
      <c r="E32" s="119"/>
      <c r="F32" s="119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53.25" customHeight="1">
      <c r="A33" s="67">
        <v>18010200</v>
      </c>
      <c r="B33" s="142" t="s">
        <v>169</v>
      </c>
      <c r="C33" s="118">
        <f t="shared" si="0"/>
        <v>5</v>
      </c>
      <c r="D33" s="118">
        <v>5</v>
      </c>
      <c r="E33" s="119"/>
      <c r="F33" s="119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0.25" customHeight="1">
      <c r="A34" s="67">
        <v>18010300</v>
      </c>
      <c r="B34" s="142" t="s">
        <v>170</v>
      </c>
      <c r="C34" s="118">
        <f t="shared" si="0"/>
        <v>60</v>
      </c>
      <c r="D34" s="118">
        <v>60</v>
      </c>
      <c r="E34" s="119"/>
      <c r="F34" s="119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.75" customHeight="1">
      <c r="A35" s="67">
        <v>18010400</v>
      </c>
      <c r="B35" s="142" t="s">
        <v>171</v>
      </c>
      <c r="C35" s="118">
        <f t="shared" si="0"/>
        <v>115.2</v>
      </c>
      <c r="D35" s="118">
        <v>115.2</v>
      </c>
      <c r="E35" s="119"/>
      <c r="F35" s="119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9.25" customHeight="1">
      <c r="A36" s="67">
        <v>18010500</v>
      </c>
      <c r="B36" s="70" t="s">
        <v>172</v>
      </c>
      <c r="C36" s="118">
        <f t="shared" si="0"/>
        <v>15700</v>
      </c>
      <c r="D36" s="118">
        <v>15700</v>
      </c>
      <c r="E36" s="119"/>
      <c r="F36" s="119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7">
        <v>18010600</v>
      </c>
      <c r="B37" s="70" t="s">
        <v>173</v>
      </c>
      <c r="C37" s="118">
        <f t="shared" si="0"/>
        <v>4700</v>
      </c>
      <c r="D37" s="118">
        <v>4700</v>
      </c>
      <c r="E37" s="119"/>
      <c r="F37" s="119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7">
        <v>18010700</v>
      </c>
      <c r="B38" s="70" t="s">
        <v>174</v>
      </c>
      <c r="C38" s="118">
        <f t="shared" si="0"/>
        <v>330</v>
      </c>
      <c r="D38" s="118">
        <v>330</v>
      </c>
      <c r="E38" s="119"/>
      <c r="F38" s="119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7">
        <v>18010900</v>
      </c>
      <c r="B39" s="70" t="s">
        <v>175</v>
      </c>
      <c r="C39" s="118">
        <f t="shared" si="0"/>
        <v>912</v>
      </c>
      <c r="D39" s="118">
        <v>912</v>
      </c>
      <c r="E39" s="119"/>
      <c r="F39" s="119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7">
        <v>18030000</v>
      </c>
      <c r="B40" s="70" t="s">
        <v>176</v>
      </c>
      <c r="C40" s="118">
        <f t="shared" si="0"/>
        <v>16.15</v>
      </c>
      <c r="D40" s="118">
        <f>D41</f>
        <v>16.15</v>
      </c>
      <c r="E40" s="119"/>
      <c r="F40" s="119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7">
        <v>18030100</v>
      </c>
      <c r="B41" s="70" t="s">
        <v>177</v>
      </c>
      <c r="C41" s="118">
        <f t="shared" si="0"/>
        <v>16.15</v>
      </c>
      <c r="D41" s="118">
        <v>16.15</v>
      </c>
      <c r="E41" s="119"/>
      <c r="F41" s="119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7">
        <v>18050000</v>
      </c>
      <c r="B42" s="70" t="s">
        <v>178</v>
      </c>
      <c r="C42" s="118">
        <f t="shared" si="0"/>
        <v>9570</v>
      </c>
      <c r="D42" s="118">
        <f>D43+D44+D45</f>
        <v>9570</v>
      </c>
      <c r="E42" s="119"/>
      <c r="F42" s="119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7">
        <v>18050300</v>
      </c>
      <c r="B43" s="70" t="s">
        <v>179</v>
      </c>
      <c r="C43" s="118">
        <f t="shared" si="0"/>
        <v>1170</v>
      </c>
      <c r="D43" s="118">
        <v>1170</v>
      </c>
      <c r="E43" s="119"/>
      <c r="F43" s="119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7">
        <v>18050400</v>
      </c>
      <c r="B44" s="70" t="s">
        <v>180</v>
      </c>
      <c r="C44" s="118">
        <f t="shared" si="0"/>
        <v>5800</v>
      </c>
      <c r="D44" s="118">
        <v>5800</v>
      </c>
      <c r="E44" s="119"/>
      <c r="F44" s="119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66.75" customHeight="1">
      <c r="A45" s="67">
        <v>18050500</v>
      </c>
      <c r="B45" s="22" t="s">
        <v>181</v>
      </c>
      <c r="C45" s="118">
        <f t="shared" si="0"/>
        <v>2600</v>
      </c>
      <c r="D45" s="118">
        <v>2600</v>
      </c>
      <c r="E45" s="119"/>
      <c r="F45" s="119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33.75" customHeight="1">
      <c r="A46" s="71">
        <v>19010000</v>
      </c>
      <c r="B46" s="31" t="s">
        <v>326</v>
      </c>
      <c r="C46" s="115">
        <f>C47+C48</f>
        <v>64</v>
      </c>
      <c r="D46" s="115"/>
      <c r="E46" s="115">
        <f>E47+E48</f>
        <v>64</v>
      </c>
      <c r="F46" s="115">
        <f>F47+F48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66" customHeight="1">
      <c r="A47" s="67">
        <v>19010100</v>
      </c>
      <c r="B47" s="258" t="s">
        <v>331</v>
      </c>
      <c r="C47" s="118">
        <f t="shared" si="0"/>
        <v>35</v>
      </c>
      <c r="D47" s="118"/>
      <c r="E47" s="119">
        <v>35</v>
      </c>
      <c r="F47" s="119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0.25" customHeight="1">
      <c r="A48" s="67">
        <v>19010300</v>
      </c>
      <c r="B48" s="258" t="s">
        <v>327</v>
      </c>
      <c r="C48" s="118">
        <f t="shared" si="0"/>
        <v>29</v>
      </c>
      <c r="D48" s="118"/>
      <c r="E48" s="119">
        <v>29</v>
      </c>
      <c r="F48" s="119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1">
        <v>20000000</v>
      </c>
      <c r="B49" s="147" t="s">
        <v>182</v>
      </c>
      <c r="C49" s="115">
        <f t="shared" si="0"/>
        <v>1498.1</v>
      </c>
      <c r="D49" s="115">
        <f>D50+D54+D62</f>
        <v>1498.1</v>
      </c>
      <c r="E49" s="119"/>
      <c r="F49" s="119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21" customHeight="1">
      <c r="A50" s="67">
        <v>21000000</v>
      </c>
      <c r="B50" s="70" t="s">
        <v>183</v>
      </c>
      <c r="C50" s="118">
        <f t="shared" si="0"/>
        <v>31.8</v>
      </c>
      <c r="D50" s="118">
        <f>D51</f>
        <v>31.8</v>
      </c>
      <c r="E50" s="119"/>
      <c r="F50" s="119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24" customHeight="1">
      <c r="A51" s="67">
        <v>21080000</v>
      </c>
      <c r="B51" s="70" t="s">
        <v>184</v>
      </c>
      <c r="C51" s="118">
        <f t="shared" si="0"/>
        <v>31.8</v>
      </c>
      <c r="D51" s="118">
        <f>D52+D53</f>
        <v>31.8</v>
      </c>
      <c r="E51" s="119"/>
      <c r="F51" s="119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27" customHeight="1">
      <c r="A52" s="67">
        <v>21081100</v>
      </c>
      <c r="B52" s="70" t="s">
        <v>185</v>
      </c>
      <c r="C52" s="118">
        <f t="shared" si="0"/>
        <v>25</v>
      </c>
      <c r="D52" s="118">
        <v>25</v>
      </c>
      <c r="E52" s="119"/>
      <c r="F52" s="119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48" customHeight="1">
      <c r="A53" s="67">
        <v>21081500</v>
      </c>
      <c r="B53" s="22" t="s">
        <v>186</v>
      </c>
      <c r="C53" s="118">
        <f t="shared" si="0"/>
        <v>6.8</v>
      </c>
      <c r="D53" s="118">
        <v>6.8</v>
      </c>
      <c r="E53" s="119"/>
      <c r="F53" s="119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40.5" customHeight="1">
      <c r="A54" s="67">
        <v>22000000</v>
      </c>
      <c r="B54" s="22" t="s">
        <v>187</v>
      </c>
      <c r="C54" s="118">
        <f t="shared" si="0"/>
        <v>1321.2</v>
      </c>
      <c r="D54" s="118">
        <f>D55+D59</f>
        <v>1321.2</v>
      </c>
      <c r="E54" s="119"/>
      <c r="F54" s="119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29.25" customHeight="1">
      <c r="A55" s="67">
        <v>22010000</v>
      </c>
      <c r="B55" s="70" t="s">
        <v>61</v>
      </c>
      <c r="C55" s="118">
        <f t="shared" si="0"/>
        <v>1251.2</v>
      </c>
      <c r="D55" s="118">
        <f>D56+D57+D58</f>
        <v>1251.2</v>
      </c>
      <c r="E55" s="119"/>
      <c r="F55" s="119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51.75" customHeight="1">
      <c r="A56" s="67">
        <v>22010300</v>
      </c>
      <c r="B56" s="22" t="s">
        <v>188</v>
      </c>
      <c r="C56" s="118">
        <f t="shared" si="0"/>
        <v>51.2</v>
      </c>
      <c r="D56" s="118">
        <v>51.2</v>
      </c>
      <c r="E56" s="119"/>
      <c r="F56" s="119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6.25" customHeight="1">
      <c r="A57" s="67">
        <v>22012500</v>
      </c>
      <c r="B57" s="70" t="s">
        <v>189</v>
      </c>
      <c r="C57" s="118">
        <f t="shared" si="0"/>
        <v>1050</v>
      </c>
      <c r="D57" s="119">
        <v>1050</v>
      </c>
      <c r="E57" s="119"/>
      <c r="F57" s="119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30" customHeight="1">
      <c r="A58" s="67">
        <v>22012600</v>
      </c>
      <c r="B58" s="22" t="s">
        <v>190</v>
      </c>
      <c r="C58" s="118">
        <f t="shared" si="0"/>
        <v>150</v>
      </c>
      <c r="D58" s="119">
        <v>150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17.25" customHeight="1">
      <c r="A59" s="67">
        <v>22090000</v>
      </c>
      <c r="B59" s="70" t="s">
        <v>191</v>
      </c>
      <c r="C59" s="118">
        <f t="shared" si="0"/>
        <v>70</v>
      </c>
      <c r="D59" s="119">
        <f>D60+D61</f>
        <v>70</v>
      </c>
      <c r="E59" s="119"/>
      <c r="F59" s="119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51" customHeight="1">
      <c r="A60" s="67">
        <v>22090100</v>
      </c>
      <c r="B60" s="22" t="s">
        <v>192</v>
      </c>
      <c r="C60" s="118">
        <f t="shared" si="0"/>
        <v>35</v>
      </c>
      <c r="D60" s="119">
        <v>35</v>
      </c>
      <c r="E60" s="119"/>
      <c r="F60" s="119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47.25" customHeight="1">
      <c r="A61" s="67">
        <v>22090400</v>
      </c>
      <c r="B61" s="22" t="s">
        <v>193</v>
      </c>
      <c r="C61" s="118">
        <f t="shared" si="0"/>
        <v>35</v>
      </c>
      <c r="D61" s="119">
        <v>35</v>
      </c>
      <c r="E61" s="119"/>
      <c r="F61" s="119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20.25" customHeight="1">
      <c r="A62" s="67">
        <v>24000000</v>
      </c>
      <c r="B62" s="70" t="s">
        <v>194</v>
      </c>
      <c r="C62" s="118">
        <f t="shared" si="0"/>
        <v>145.1</v>
      </c>
      <c r="D62" s="119">
        <f>D63</f>
        <v>145.1</v>
      </c>
      <c r="E62" s="119"/>
      <c r="F62" s="119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15.75">
      <c r="A63" s="67">
        <v>24060000</v>
      </c>
      <c r="B63" s="70" t="s">
        <v>184</v>
      </c>
      <c r="C63" s="118">
        <f t="shared" si="0"/>
        <v>145.1</v>
      </c>
      <c r="D63" s="119">
        <f>D65</f>
        <v>145.1</v>
      </c>
      <c r="E63" s="119"/>
      <c r="F63" s="119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15.75" hidden="1">
      <c r="A64" s="67">
        <v>24060300</v>
      </c>
      <c r="B64" s="70" t="s">
        <v>184</v>
      </c>
      <c r="C64" s="118">
        <f t="shared" si="0"/>
        <v>0</v>
      </c>
      <c r="D64" s="117"/>
      <c r="E64" s="117"/>
      <c r="F64" s="11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15.75">
      <c r="A65" s="67">
        <v>24060300</v>
      </c>
      <c r="B65" s="70" t="s">
        <v>184</v>
      </c>
      <c r="C65" s="118">
        <f t="shared" si="0"/>
        <v>145.1</v>
      </c>
      <c r="D65" s="119">
        <v>145.1</v>
      </c>
      <c r="E65" s="117"/>
      <c r="F65" s="11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8.75" customHeight="1">
      <c r="A66" s="66">
        <v>25000000</v>
      </c>
      <c r="B66" s="59" t="s">
        <v>9</v>
      </c>
      <c r="C66" s="115">
        <f t="shared" si="0"/>
        <v>1982.226</v>
      </c>
      <c r="D66" s="118"/>
      <c r="E66" s="115">
        <v>1982.226</v>
      </c>
      <c r="F66" s="118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33" customHeight="1">
      <c r="A67" s="52"/>
      <c r="B67" s="59" t="s">
        <v>137</v>
      </c>
      <c r="C67" s="115">
        <f t="shared" si="0"/>
        <v>128840.48800000001</v>
      </c>
      <c r="D67" s="117">
        <f>D49+D9</f>
        <v>126794.26200000002</v>
      </c>
      <c r="E67" s="117">
        <f>E66+E46</f>
        <v>2046.226</v>
      </c>
      <c r="F67" s="119">
        <f>F58+F9</f>
        <v>0</v>
      </c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97" customFormat="1" ht="15.75" customHeight="1">
      <c r="A68" s="134">
        <v>40000000</v>
      </c>
      <c r="B68" s="135" t="s">
        <v>18</v>
      </c>
      <c r="C68" s="115">
        <f t="shared" si="0"/>
        <v>97724.057</v>
      </c>
      <c r="D68" s="117">
        <f>D69</f>
        <v>97724.057</v>
      </c>
      <c r="E68" s="119">
        <f>E69</f>
        <v>0</v>
      </c>
      <c r="F68" s="119">
        <f>F69</f>
        <v>0</v>
      </c>
      <c r="G68" s="96"/>
      <c r="H68" s="96"/>
      <c r="I68" s="96"/>
      <c r="J68" s="96"/>
      <c r="K68" s="96"/>
      <c r="L68" s="96"/>
      <c r="IK68" s="96"/>
      <c r="IL68" s="96"/>
      <c r="IM68" s="96"/>
      <c r="IN68" s="96"/>
      <c r="IO68" s="96"/>
      <c r="IP68" s="96"/>
      <c r="IQ68" s="96"/>
      <c r="IR68" s="96"/>
      <c r="IS68" s="96"/>
    </row>
    <row r="69" spans="1:253" s="97" customFormat="1" ht="15.75">
      <c r="A69" s="116">
        <v>41000000</v>
      </c>
      <c r="B69" s="138" t="s">
        <v>10</v>
      </c>
      <c r="C69" s="118">
        <f t="shared" si="0"/>
        <v>97724.057</v>
      </c>
      <c r="D69" s="119">
        <f>D70+D72+D79+D82</f>
        <v>97724.057</v>
      </c>
      <c r="E69" s="119">
        <f>E70+E72+E79+E82</f>
        <v>0</v>
      </c>
      <c r="F69" s="119">
        <f>F70+F72+F79+F82</f>
        <v>0</v>
      </c>
      <c r="G69" s="96"/>
      <c r="H69" s="96"/>
      <c r="I69" s="96"/>
      <c r="J69" s="96"/>
      <c r="K69" s="96"/>
      <c r="L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99" customFormat="1" ht="15.75" hidden="1">
      <c r="A70" s="116">
        <v>41020000</v>
      </c>
      <c r="B70" s="138" t="s">
        <v>85</v>
      </c>
      <c r="C70" s="115">
        <f t="shared" si="0"/>
        <v>0</v>
      </c>
      <c r="D70" s="162">
        <f>D71</f>
        <v>0</v>
      </c>
      <c r="E70" s="163"/>
      <c r="F70" s="163"/>
      <c r="G70" s="98"/>
      <c r="H70" s="98"/>
      <c r="I70" s="98"/>
      <c r="J70" s="98"/>
      <c r="K70" s="98"/>
      <c r="L70" s="98"/>
      <c r="IK70" s="98"/>
      <c r="IL70" s="98"/>
      <c r="IM70" s="98"/>
      <c r="IN70" s="98"/>
      <c r="IO70" s="98"/>
      <c r="IP70" s="98"/>
      <c r="IQ70" s="98"/>
      <c r="IR70" s="98"/>
      <c r="IS70" s="98"/>
    </row>
    <row r="71" spans="1:253" s="99" customFormat="1" ht="20.25" customHeight="1" hidden="1">
      <c r="A71" s="116"/>
      <c r="B71" s="164"/>
      <c r="C71" s="118">
        <f t="shared" si="0"/>
        <v>0</v>
      </c>
      <c r="D71" s="163"/>
      <c r="E71" s="163"/>
      <c r="F71" s="163"/>
      <c r="G71" s="98"/>
      <c r="H71" s="98"/>
      <c r="I71" s="98"/>
      <c r="J71" s="98"/>
      <c r="K71" s="98"/>
      <c r="L71" s="98"/>
      <c r="IK71" s="98"/>
      <c r="IL71" s="98"/>
      <c r="IM71" s="98"/>
      <c r="IN71" s="98"/>
      <c r="IO71" s="98"/>
      <c r="IP71" s="98"/>
      <c r="IQ71" s="98"/>
      <c r="IR71" s="98"/>
      <c r="IS71" s="98"/>
    </row>
    <row r="72" spans="1:253" s="99" customFormat="1" ht="15.75">
      <c r="A72" s="116">
        <v>41030000</v>
      </c>
      <c r="B72" s="165" t="s">
        <v>87</v>
      </c>
      <c r="C72" s="115">
        <f t="shared" si="0"/>
        <v>42911.5</v>
      </c>
      <c r="D72" s="162">
        <f>D73+D74+D75+D78+D77</f>
        <v>42911.5</v>
      </c>
      <c r="E72" s="162">
        <f>E73+E74+E75+E78+E77</f>
        <v>0</v>
      </c>
      <c r="F72" s="162">
        <f>F73+F74+F75+F78+F77</f>
        <v>0</v>
      </c>
      <c r="G72" s="98"/>
      <c r="H72" s="98"/>
      <c r="I72" s="98"/>
      <c r="J72" s="98"/>
      <c r="K72" s="98"/>
      <c r="L72" s="98"/>
      <c r="IK72" s="98"/>
      <c r="IL72" s="98"/>
      <c r="IM72" s="98"/>
      <c r="IN72" s="98"/>
      <c r="IO72" s="98"/>
      <c r="IP72" s="98"/>
      <c r="IQ72" s="98"/>
      <c r="IR72" s="98"/>
      <c r="IS72" s="98"/>
    </row>
    <row r="73" spans="1:253" s="99" customFormat="1" ht="15.75" customHeight="1" hidden="1">
      <c r="A73" s="116"/>
      <c r="B73" s="166"/>
      <c r="C73" s="118"/>
      <c r="D73" s="163"/>
      <c r="E73" s="163"/>
      <c r="F73" s="163"/>
      <c r="G73" s="98"/>
      <c r="H73" s="98"/>
      <c r="I73" s="98"/>
      <c r="J73" s="98"/>
      <c r="K73" s="98"/>
      <c r="L73" s="98"/>
      <c r="IK73" s="98"/>
      <c r="IL73" s="98"/>
      <c r="IM73" s="98"/>
      <c r="IN73" s="98"/>
      <c r="IO73" s="98"/>
      <c r="IP73" s="98"/>
      <c r="IQ73" s="98"/>
      <c r="IR73" s="98"/>
      <c r="IS73" s="98"/>
    </row>
    <row r="74" spans="1:253" s="99" customFormat="1" ht="30" customHeight="1">
      <c r="A74" s="116">
        <v>41033900</v>
      </c>
      <c r="B74" s="167" t="s">
        <v>20</v>
      </c>
      <c r="C74" s="118">
        <f aca="true" t="shared" si="1" ref="C74:C81">D74+E74</f>
        <v>42911.5</v>
      </c>
      <c r="D74" s="163">
        <v>42911.5</v>
      </c>
      <c r="E74" s="163"/>
      <c r="F74" s="163"/>
      <c r="G74" s="98"/>
      <c r="H74" s="98"/>
      <c r="I74" s="98"/>
      <c r="J74" s="98"/>
      <c r="K74" s="98"/>
      <c r="L74" s="98"/>
      <c r="IK74" s="98"/>
      <c r="IL74" s="98"/>
      <c r="IM74" s="98"/>
      <c r="IN74" s="98"/>
      <c r="IO74" s="98"/>
      <c r="IP74" s="98"/>
      <c r="IQ74" s="98"/>
      <c r="IR74" s="98"/>
      <c r="IS74" s="98"/>
    </row>
    <row r="75" spans="1:253" s="99" customFormat="1" ht="15.75" customHeight="1" hidden="1">
      <c r="A75" s="116"/>
      <c r="B75" s="168"/>
      <c r="C75" s="118"/>
      <c r="D75" s="163"/>
      <c r="E75" s="163"/>
      <c r="F75" s="163"/>
      <c r="G75" s="98"/>
      <c r="H75" s="98"/>
      <c r="I75" s="98"/>
      <c r="J75" s="98"/>
      <c r="K75" s="98"/>
      <c r="L75" s="98"/>
      <c r="IK75" s="98"/>
      <c r="IL75" s="98"/>
      <c r="IM75" s="98"/>
      <c r="IN75" s="98"/>
      <c r="IO75" s="98"/>
      <c r="IP75" s="98"/>
      <c r="IQ75" s="98"/>
      <c r="IR75" s="98"/>
      <c r="IS75" s="98"/>
    </row>
    <row r="76" spans="1:253" s="99" customFormat="1" ht="15.75" customHeight="1" hidden="1">
      <c r="A76" s="385"/>
      <c r="B76" s="385"/>
      <c r="C76" s="385"/>
      <c r="D76" s="385"/>
      <c r="E76" s="385"/>
      <c r="F76" s="385"/>
      <c r="G76" s="98"/>
      <c r="H76" s="98"/>
      <c r="I76" s="98"/>
      <c r="J76" s="98"/>
      <c r="K76" s="98"/>
      <c r="L76" s="98"/>
      <c r="IK76" s="98"/>
      <c r="IL76" s="98"/>
      <c r="IM76" s="98"/>
      <c r="IN76" s="98"/>
      <c r="IO76" s="98"/>
      <c r="IP76" s="98"/>
      <c r="IQ76" s="98"/>
      <c r="IR76" s="98"/>
      <c r="IS76" s="98"/>
    </row>
    <row r="77" spans="1:253" s="99" customFormat="1" ht="15.75" customHeight="1" hidden="1">
      <c r="A77" s="116"/>
      <c r="B77" s="169"/>
      <c r="C77" s="118"/>
      <c r="D77" s="163"/>
      <c r="E77" s="163"/>
      <c r="F77" s="163"/>
      <c r="G77" s="98"/>
      <c r="H77" s="98"/>
      <c r="I77" s="98"/>
      <c r="J77" s="98"/>
      <c r="K77" s="98"/>
      <c r="L77" s="98"/>
      <c r="IK77" s="98"/>
      <c r="IL77" s="98"/>
      <c r="IM77" s="98"/>
      <c r="IN77" s="98"/>
      <c r="IO77" s="98"/>
      <c r="IP77" s="98"/>
      <c r="IQ77" s="98"/>
      <c r="IR77" s="98"/>
      <c r="IS77" s="98"/>
    </row>
    <row r="78" spans="1:253" s="99" customFormat="1" ht="15.75" customHeight="1" hidden="1">
      <c r="A78" s="116"/>
      <c r="B78" s="169"/>
      <c r="C78" s="118"/>
      <c r="D78" s="163"/>
      <c r="E78" s="163"/>
      <c r="F78" s="163"/>
      <c r="G78" s="98"/>
      <c r="H78" s="98"/>
      <c r="I78" s="98"/>
      <c r="J78" s="98"/>
      <c r="K78" s="98"/>
      <c r="L78" s="98"/>
      <c r="IK78" s="98"/>
      <c r="IL78" s="98"/>
      <c r="IM78" s="98"/>
      <c r="IN78" s="98"/>
      <c r="IO78" s="98"/>
      <c r="IP78" s="98"/>
      <c r="IQ78" s="98"/>
      <c r="IR78" s="98"/>
      <c r="IS78" s="98"/>
    </row>
    <row r="79" spans="1:253" s="99" customFormat="1" ht="18.75" customHeight="1">
      <c r="A79" s="116">
        <v>41040000</v>
      </c>
      <c r="B79" s="170" t="s">
        <v>88</v>
      </c>
      <c r="C79" s="115">
        <f t="shared" si="1"/>
        <v>26796.569</v>
      </c>
      <c r="D79" s="162">
        <f>D80+D81</f>
        <v>26796.569</v>
      </c>
      <c r="E79" s="163"/>
      <c r="F79" s="163"/>
      <c r="G79" s="98"/>
      <c r="H79" s="98"/>
      <c r="I79" s="98"/>
      <c r="J79" s="98"/>
      <c r="K79" s="98"/>
      <c r="L79" s="98"/>
      <c r="IK79" s="98"/>
      <c r="IL79" s="98"/>
      <c r="IM79" s="98"/>
      <c r="IN79" s="98"/>
      <c r="IO79" s="98"/>
      <c r="IP79" s="98"/>
      <c r="IQ79" s="98"/>
      <c r="IR79" s="98"/>
      <c r="IS79" s="98"/>
    </row>
    <row r="80" spans="1:253" s="99" customFormat="1" ht="66.75" customHeight="1">
      <c r="A80" s="116">
        <v>41040200</v>
      </c>
      <c r="B80" s="138" t="s">
        <v>89</v>
      </c>
      <c r="C80" s="118">
        <f t="shared" si="1"/>
        <v>2176.6</v>
      </c>
      <c r="D80" s="163">
        <v>2176.6</v>
      </c>
      <c r="E80" s="163"/>
      <c r="F80" s="163"/>
      <c r="G80" s="98"/>
      <c r="H80" s="98"/>
      <c r="I80" s="98"/>
      <c r="J80" s="98"/>
      <c r="K80" s="98"/>
      <c r="L80" s="98"/>
      <c r="IK80" s="98"/>
      <c r="IL80" s="98"/>
      <c r="IM80" s="98"/>
      <c r="IN80" s="98"/>
      <c r="IO80" s="98"/>
      <c r="IP80" s="98"/>
      <c r="IQ80" s="98"/>
      <c r="IR80" s="98"/>
      <c r="IS80" s="98"/>
    </row>
    <row r="81" spans="1:253" s="99" customFormat="1" ht="23.25" customHeight="1">
      <c r="A81" s="116">
        <v>41040400</v>
      </c>
      <c r="B81" s="138" t="s">
        <v>201</v>
      </c>
      <c r="C81" s="118">
        <f t="shared" si="1"/>
        <v>24619.969</v>
      </c>
      <c r="D81" s="163">
        <v>24619.969</v>
      </c>
      <c r="E81" s="163"/>
      <c r="F81" s="163"/>
      <c r="G81" s="98"/>
      <c r="H81" s="98"/>
      <c r="I81" s="98"/>
      <c r="J81" s="98"/>
      <c r="K81" s="98"/>
      <c r="L81" s="98"/>
      <c r="IK81" s="98"/>
      <c r="IL81" s="98"/>
      <c r="IM81" s="98"/>
      <c r="IN81" s="98"/>
      <c r="IO81" s="98"/>
      <c r="IP81" s="98"/>
      <c r="IQ81" s="98"/>
      <c r="IR81" s="98"/>
      <c r="IS81" s="98"/>
    </row>
    <row r="82" spans="1:253" s="99" customFormat="1" ht="15.75">
      <c r="A82" s="116">
        <v>41050000</v>
      </c>
      <c r="B82" s="138" t="s">
        <v>86</v>
      </c>
      <c r="C82" s="115">
        <f t="shared" si="0"/>
        <v>28015.988</v>
      </c>
      <c r="D82" s="162">
        <f>SUM(D84:D93)</f>
        <v>28015.988</v>
      </c>
      <c r="E82" s="162">
        <f>SUM(E84:E92)</f>
        <v>0</v>
      </c>
      <c r="F82" s="162">
        <f>SUM(F84:F92)</f>
        <v>0</v>
      </c>
      <c r="G82" s="98"/>
      <c r="H82" s="98"/>
      <c r="I82" s="98"/>
      <c r="J82" s="98"/>
      <c r="K82" s="98"/>
      <c r="L82" s="98"/>
      <c r="IK82" s="98"/>
      <c r="IL82" s="98"/>
      <c r="IM82" s="98"/>
      <c r="IN82" s="98"/>
      <c r="IO82" s="98"/>
      <c r="IP82" s="98"/>
      <c r="IQ82" s="98"/>
      <c r="IR82" s="98"/>
      <c r="IS82" s="98"/>
    </row>
    <row r="83" spans="1:253" s="99" customFormat="1" ht="15.75">
      <c r="A83" s="116"/>
      <c r="B83" s="164" t="s">
        <v>19</v>
      </c>
      <c r="C83" s="115">
        <f t="shared" si="0"/>
        <v>0</v>
      </c>
      <c r="D83" s="163"/>
      <c r="E83" s="163"/>
      <c r="F83" s="163"/>
      <c r="G83" s="98"/>
      <c r="H83" s="98"/>
      <c r="I83" s="98"/>
      <c r="J83" s="98"/>
      <c r="K83" s="98"/>
      <c r="L83" s="98"/>
      <c r="IK83" s="98"/>
      <c r="IL83" s="98"/>
      <c r="IM83" s="98"/>
      <c r="IN83" s="98"/>
      <c r="IO83" s="98"/>
      <c r="IP83" s="98"/>
      <c r="IQ83" s="98"/>
      <c r="IR83" s="98"/>
      <c r="IS83" s="98"/>
    </row>
    <row r="84" spans="1:253" s="99" customFormat="1" ht="15.75" hidden="1">
      <c r="A84" s="116"/>
      <c r="B84" s="164"/>
      <c r="C84" s="115"/>
      <c r="D84" s="163"/>
      <c r="E84" s="163"/>
      <c r="F84" s="163"/>
      <c r="G84" s="98"/>
      <c r="H84" s="98"/>
      <c r="I84" s="98"/>
      <c r="J84" s="98"/>
      <c r="K84" s="98"/>
      <c r="L84" s="98"/>
      <c r="IK84" s="98"/>
      <c r="IL84" s="98"/>
      <c r="IM84" s="98"/>
      <c r="IN84" s="98"/>
      <c r="IO84" s="98"/>
      <c r="IP84" s="98"/>
      <c r="IQ84" s="98"/>
      <c r="IR84" s="98"/>
      <c r="IS84" s="98"/>
    </row>
    <row r="85" spans="1:253" s="99" customFormat="1" ht="15.75" customHeight="1" hidden="1">
      <c r="A85" s="116"/>
      <c r="B85" s="138"/>
      <c r="C85" s="118"/>
      <c r="D85" s="163"/>
      <c r="E85" s="163"/>
      <c r="F85" s="163"/>
      <c r="G85" s="98"/>
      <c r="H85" s="98"/>
      <c r="I85" s="98"/>
      <c r="J85" s="98"/>
      <c r="K85" s="98"/>
      <c r="L85" s="98"/>
      <c r="IK85" s="98"/>
      <c r="IL85" s="98"/>
      <c r="IM85" s="98"/>
      <c r="IN85" s="98"/>
      <c r="IO85" s="98"/>
      <c r="IP85" s="98"/>
      <c r="IQ85" s="98"/>
      <c r="IR85" s="98"/>
      <c r="IS85" s="98"/>
    </row>
    <row r="86" spans="1:253" s="99" customFormat="1" ht="47.25" customHeight="1">
      <c r="A86" s="116">
        <v>41051000</v>
      </c>
      <c r="B86" s="138" t="s">
        <v>98</v>
      </c>
      <c r="C86" s="118">
        <f t="shared" si="0"/>
        <v>26198.699</v>
      </c>
      <c r="D86" s="163">
        <v>26198.699</v>
      </c>
      <c r="E86" s="163"/>
      <c r="F86" s="163"/>
      <c r="G86" s="98"/>
      <c r="H86" s="98"/>
      <c r="I86" s="98"/>
      <c r="J86" s="98"/>
      <c r="K86" s="98"/>
      <c r="L86" s="98"/>
      <c r="IK86" s="98"/>
      <c r="IL86" s="98"/>
      <c r="IM86" s="98"/>
      <c r="IN86" s="98"/>
      <c r="IO86" s="98"/>
      <c r="IP86" s="98"/>
      <c r="IQ86" s="98"/>
      <c r="IR86" s="98"/>
      <c r="IS86" s="98"/>
    </row>
    <row r="87" spans="1:253" s="99" customFormat="1" ht="51.75" customHeight="1">
      <c r="A87" s="158">
        <v>41051200</v>
      </c>
      <c r="B87" s="171" t="s">
        <v>140</v>
      </c>
      <c r="C87" s="172">
        <f t="shared" si="0"/>
        <v>583.911</v>
      </c>
      <c r="D87" s="173">
        <v>583.911</v>
      </c>
      <c r="E87" s="173"/>
      <c r="F87" s="173"/>
      <c r="G87" s="98"/>
      <c r="H87" s="98"/>
      <c r="I87" s="98"/>
      <c r="J87" s="98"/>
      <c r="K87" s="98"/>
      <c r="L87" s="98"/>
      <c r="IK87" s="98"/>
      <c r="IL87" s="98"/>
      <c r="IM87" s="98"/>
      <c r="IN87" s="98"/>
      <c r="IO87" s="98"/>
      <c r="IP87" s="98"/>
      <c r="IQ87" s="98"/>
      <c r="IR87" s="98"/>
      <c r="IS87" s="98"/>
    </row>
    <row r="88" spans="1:253" s="99" customFormat="1" ht="15.75" customHeight="1" hidden="1">
      <c r="A88" s="116"/>
      <c r="B88" s="164"/>
      <c r="C88" s="118"/>
      <c r="D88" s="163"/>
      <c r="E88" s="163"/>
      <c r="F88" s="163"/>
      <c r="G88" s="98"/>
      <c r="H88" s="98"/>
      <c r="I88" s="98"/>
      <c r="J88" s="98"/>
      <c r="K88" s="98"/>
      <c r="L88" s="98"/>
      <c r="IK88" s="98"/>
      <c r="IL88" s="98"/>
      <c r="IM88" s="98"/>
      <c r="IN88" s="98"/>
      <c r="IO88" s="98"/>
      <c r="IP88" s="98"/>
      <c r="IQ88" s="98"/>
      <c r="IR88" s="98"/>
      <c r="IS88" s="98"/>
    </row>
    <row r="89" spans="1:253" s="99" customFormat="1" ht="15.75" customHeight="1" hidden="1">
      <c r="A89" s="116"/>
      <c r="B89" s="138"/>
      <c r="C89" s="118"/>
      <c r="D89" s="163"/>
      <c r="E89" s="163"/>
      <c r="F89" s="163"/>
      <c r="G89" s="98"/>
      <c r="H89" s="98"/>
      <c r="I89" s="98"/>
      <c r="J89" s="98"/>
      <c r="K89" s="98"/>
      <c r="L89" s="98"/>
      <c r="IK89" s="98"/>
      <c r="IL89" s="98"/>
      <c r="IM89" s="98"/>
      <c r="IN89" s="98"/>
      <c r="IO89" s="98"/>
      <c r="IP89" s="98"/>
      <c r="IQ89" s="98"/>
      <c r="IR89" s="98"/>
      <c r="IS89" s="98"/>
    </row>
    <row r="90" spans="1:253" s="99" customFormat="1" ht="15.75" customHeight="1" hidden="1">
      <c r="A90" s="116"/>
      <c r="B90" s="169"/>
      <c r="C90" s="118"/>
      <c r="D90" s="163"/>
      <c r="E90" s="163"/>
      <c r="F90" s="163"/>
      <c r="G90" s="98"/>
      <c r="H90" s="98"/>
      <c r="I90" s="98"/>
      <c r="J90" s="98"/>
      <c r="K90" s="98"/>
      <c r="L90" s="98"/>
      <c r="IK90" s="98"/>
      <c r="IL90" s="98"/>
      <c r="IM90" s="98"/>
      <c r="IN90" s="98"/>
      <c r="IO90" s="98"/>
      <c r="IP90" s="98"/>
      <c r="IQ90" s="98"/>
      <c r="IR90" s="98"/>
      <c r="IS90" s="98"/>
    </row>
    <row r="91" spans="1:253" s="99" customFormat="1" ht="15.75" customHeight="1">
      <c r="A91" s="116">
        <v>41053900</v>
      </c>
      <c r="B91" s="165" t="s">
        <v>90</v>
      </c>
      <c r="C91" s="118">
        <f t="shared" si="0"/>
        <v>11.232</v>
      </c>
      <c r="D91" s="163">
        <v>11.232</v>
      </c>
      <c r="E91" s="163"/>
      <c r="F91" s="163"/>
      <c r="G91" s="98"/>
      <c r="H91" s="98"/>
      <c r="I91" s="98"/>
      <c r="J91" s="98"/>
      <c r="K91" s="98"/>
      <c r="L91" s="98"/>
      <c r="IK91" s="98"/>
      <c r="IL91" s="98"/>
      <c r="IM91" s="98"/>
      <c r="IN91" s="98"/>
      <c r="IO91" s="98"/>
      <c r="IP91" s="98"/>
      <c r="IQ91" s="98"/>
      <c r="IR91" s="98"/>
      <c r="IS91" s="98"/>
    </row>
    <row r="92" spans="1:253" s="99" customFormat="1" ht="15.75" customHeight="1" hidden="1">
      <c r="A92" s="116"/>
      <c r="B92" s="167"/>
      <c r="C92" s="118">
        <f t="shared" si="0"/>
        <v>0</v>
      </c>
      <c r="D92" s="163"/>
      <c r="E92" s="163"/>
      <c r="F92" s="163"/>
      <c r="G92" s="98"/>
      <c r="H92" s="98"/>
      <c r="I92" s="98"/>
      <c r="J92" s="98"/>
      <c r="K92" s="98"/>
      <c r="L92" s="98"/>
      <c r="IK92" s="98"/>
      <c r="IL92" s="98"/>
      <c r="IM92" s="98"/>
      <c r="IN92" s="98"/>
      <c r="IO92" s="98"/>
      <c r="IP92" s="98"/>
      <c r="IQ92" s="98"/>
      <c r="IR92" s="98"/>
      <c r="IS92" s="98"/>
    </row>
    <row r="93" spans="1:253" s="99" customFormat="1" ht="55.5" customHeight="1">
      <c r="A93" s="116">
        <v>41055000</v>
      </c>
      <c r="B93" s="167" t="s">
        <v>302</v>
      </c>
      <c r="C93" s="118">
        <f t="shared" si="0"/>
        <v>1222.146</v>
      </c>
      <c r="D93" s="163">
        <v>1222.146</v>
      </c>
      <c r="E93" s="163"/>
      <c r="F93" s="163"/>
      <c r="G93" s="98"/>
      <c r="H93" s="98"/>
      <c r="I93" s="98"/>
      <c r="J93" s="98"/>
      <c r="K93" s="98"/>
      <c r="L93" s="98"/>
      <c r="IK93" s="98"/>
      <c r="IL93" s="98"/>
      <c r="IM93" s="98"/>
      <c r="IN93" s="98"/>
      <c r="IO93" s="98"/>
      <c r="IP93" s="98"/>
      <c r="IQ93" s="98"/>
      <c r="IR93" s="98"/>
      <c r="IS93" s="98"/>
    </row>
    <row r="94" spans="1:6" ht="15.75">
      <c r="A94" s="174"/>
      <c r="B94" s="175" t="s">
        <v>17</v>
      </c>
      <c r="C94" s="115">
        <f t="shared" si="0"/>
        <v>226564.545</v>
      </c>
      <c r="D94" s="162">
        <f>D68+D67</f>
        <v>224518.31900000002</v>
      </c>
      <c r="E94" s="162">
        <f>E67</f>
        <v>2046.226</v>
      </c>
      <c r="F94" s="176">
        <f>F68+F67</f>
        <v>0</v>
      </c>
    </row>
    <row r="95" spans="1:6" ht="15.75">
      <c r="A95" s="261"/>
      <c r="B95" s="262"/>
      <c r="C95" s="263"/>
      <c r="D95" s="264"/>
      <c r="E95" s="264"/>
      <c r="F95" s="265"/>
    </row>
    <row r="96" spans="1:6" ht="47.25" customHeight="1">
      <c r="A96" s="261" t="s">
        <v>285</v>
      </c>
      <c r="B96" s="4"/>
      <c r="C96" s="380" t="s">
        <v>323</v>
      </c>
      <c r="D96" s="381"/>
      <c r="E96" s="381"/>
      <c r="F96" s="381"/>
    </row>
    <row r="97" spans="1:6" ht="15.75">
      <c r="A97" s="261"/>
      <c r="B97" s="262"/>
      <c r="C97" s="263"/>
      <c r="D97" s="264"/>
      <c r="E97" s="264"/>
      <c r="F97" s="265"/>
    </row>
    <row r="98" spans="1:6" ht="15.75">
      <c r="A98" s="261"/>
      <c r="B98" s="262"/>
      <c r="C98" s="263"/>
      <c r="D98" s="264"/>
      <c r="E98" s="264"/>
      <c r="F98" s="265"/>
    </row>
    <row r="99" spans="1:6" ht="15.75">
      <c r="A99" s="47"/>
      <c r="B99" s="47"/>
      <c r="C99" s="54"/>
      <c r="D99" s="55"/>
      <c r="E99" s="47"/>
      <c r="F99" s="47"/>
    </row>
    <row r="100" spans="1:8" ht="15.75">
      <c r="A100" s="47"/>
      <c r="B100" s="13"/>
      <c r="C100" s="57"/>
      <c r="D100" s="91"/>
      <c r="E100" s="91"/>
      <c r="F100" s="3"/>
      <c r="G100" s="91"/>
      <c r="H100" s="92"/>
    </row>
    <row r="101" spans="1:6" ht="15.75">
      <c r="A101" s="47"/>
      <c r="B101" s="56"/>
      <c r="C101" s="155"/>
      <c r="D101" s="55"/>
      <c r="E101" s="55"/>
      <c r="F101" s="47"/>
    </row>
    <row r="102" spans="1:6" ht="15.75">
      <c r="A102" s="47"/>
      <c r="B102" s="56"/>
      <c r="C102" s="47"/>
      <c r="D102" s="47"/>
      <c r="E102" s="47"/>
      <c r="F102" s="47"/>
    </row>
  </sheetData>
  <sheetProtection/>
  <mergeCells count="10">
    <mergeCell ref="C96:F96"/>
    <mergeCell ref="D1:F1"/>
    <mergeCell ref="A3:F3"/>
    <mergeCell ref="A76:F76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zoomScalePageLayoutView="0" workbookViewId="0" topLeftCell="A1">
      <selection activeCell="J6" sqref="J6"/>
    </sheetView>
  </sheetViews>
  <sheetFormatPr defaultColWidth="8.83203125" defaultRowHeight="12.75"/>
  <cols>
    <col min="1" max="1" width="15.16015625" style="104" customWidth="1"/>
    <col min="2" max="2" width="61" style="104" customWidth="1"/>
    <col min="3" max="3" width="24.16015625" style="104" customWidth="1"/>
    <col min="4" max="4" width="20.66015625" style="104" customWidth="1"/>
    <col min="5" max="5" width="17.83203125" style="104" customWidth="1"/>
    <col min="6" max="6" width="18.66015625" style="104" customWidth="1"/>
    <col min="7" max="16384" width="8.83203125" style="104" customWidth="1"/>
  </cols>
  <sheetData>
    <row r="1" spans="1:8" ht="80.25" customHeight="1">
      <c r="A1" s="16"/>
      <c r="B1" s="17"/>
      <c r="C1" s="17"/>
      <c r="D1" s="19"/>
      <c r="E1" s="389" t="s">
        <v>334</v>
      </c>
      <c r="F1" s="390"/>
      <c r="G1" s="139"/>
      <c r="H1" s="139"/>
    </row>
    <row r="2" spans="1:6" ht="12.75">
      <c r="A2" s="16"/>
      <c r="B2" s="17"/>
      <c r="C2" s="17"/>
      <c r="D2" s="19"/>
      <c r="E2" s="387"/>
      <c r="F2" s="388"/>
    </row>
    <row r="3" spans="1:6" ht="12.75">
      <c r="A3" s="16"/>
      <c r="B3" s="393"/>
      <c r="C3" s="393"/>
      <c r="D3" s="393"/>
      <c r="E3" s="17"/>
      <c r="F3" s="18"/>
    </row>
    <row r="4" spans="1:6" ht="18.75">
      <c r="A4" s="394" t="s">
        <v>268</v>
      </c>
      <c r="B4" s="394"/>
      <c r="C4" s="394"/>
      <c r="D4" s="394"/>
      <c r="E4" s="394"/>
      <c r="F4" s="394"/>
    </row>
    <row r="5" spans="1:6" ht="15.75">
      <c r="A5" s="316"/>
      <c r="B5" s="316"/>
      <c r="C5" s="316"/>
      <c r="D5" s="316"/>
      <c r="E5" s="316"/>
      <c r="F5" s="316"/>
    </row>
    <row r="6" spans="1:6" ht="12.75">
      <c r="A6" s="323">
        <v>12523000000</v>
      </c>
      <c r="B6" s="20"/>
      <c r="C6" s="20"/>
      <c r="D6" s="20"/>
      <c r="E6" s="20"/>
      <c r="F6" s="20"/>
    </row>
    <row r="7" spans="1:6" ht="12.75">
      <c r="A7" s="322" t="s">
        <v>148</v>
      </c>
      <c r="B7" s="17"/>
      <c r="C7" s="17"/>
      <c r="D7" s="17"/>
      <c r="E7" s="21"/>
      <c r="F7" s="21" t="s">
        <v>60</v>
      </c>
    </row>
    <row r="8" spans="1:6" ht="15.75">
      <c r="A8" s="391" t="s">
        <v>37</v>
      </c>
      <c r="B8" s="391" t="s">
        <v>136</v>
      </c>
      <c r="C8" s="391" t="s">
        <v>132</v>
      </c>
      <c r="D8" s="395" t="s">
        <v>2</v>
      </c>
      <c r="E8" s="397" t="s">
        <v>3</v>
      </c>
      <c r="F8" s="397"/>
    </row>
    <row r="9" spans="1:6" ht="47.25">
      <c r="A9" s="392"/>
      <c r="B9" s="392"/>
      <c r="C9" s="392"/>
      <c r="D9" s="396"/>
      <c r="E9" s="109" t="s">
        <v>133</v>
      </c>
      <c r="F9" s="109" t="s">
        <v>135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8" customFormat="1" ht="27.75" customHeight="1">
      <c r="A11" s="325" t="s">
        <v>38</v>
      </c>
      <c r="B11" s="324" t="s">
        <v>39</v>
      </c>
      <c r="C11" s="273">
        <f aca="true" t="shared" si="0" ref="C11:C30">D11+E11</f>
        <v>0</v>
      </c>
      <c r="D11" s="272">
        <f>+D12+D15</f>
        <v>-1804.305</v>
      </c>
      <c r="E11" s="273">
        <f>+E12+E15</f>
        <v>1804.305</v>
      </c>
      <c r="F11" s="273">
        <f>+F12+F15</f>
        <v>1804.305</v>
      </c>
    </row>
    <row r="12" spans="1:6" s="108" customFormat="1" ht="31.5" hidden="1">
      <c r="A12" s="326" t="s">
        <v>40</v>
      </c>
      <c r="B12" s="39" t="s">
        <v>41</v>
      </c>
      <c r="C12" s="273">
        <f t="shared" si="0"/>
        <v>0</v>
      </c>
      <c r="D12" s="269">
        <f>+D13</f>
        <v>0</v>
      </c>
      <c r="E12" s="271">
        <f>+E14</f>
        <v>0</v>
      </c>
      <c r="F12" s="271">
        <f>+F14</f>
        <v>0</v>
      </c>
    </row>
    <row r="13" spans="1:6" s="108" customFormat="1" ht="30.75" customHeight="1" hidden="1">
      <c r="A13" s="326">
        <v>205320</v>
      </c>
      <c r="B13" s="39" t="s">
        <v>42</v>
      </c>
      <c r="C13" s="273">
        <f t="shared" si="0"/>
        <v>0</v>
      </c>
      <c r="D13" s="269"/>
      <c r="E13" s="270"/>
      <c r="F13" s="270"/>
    </row>
    <row r="14" spans="1:6" s="108" customFormat="1" ht="30.75" customHeight="1" hidden="1">
      <c r="A14" s="326">
        <v>205330</v>
      </c>
      <c r="B14" s="39" t="s">
        <v>43</v>
      </c>
      <c r="C14" s="273">
        <f t="shared" si="0"/>
        <v>0</v>
      </c>
      <c r="D14" s="269"/>
      <c r="E14" s="271"/>
      <c r="F14" s="271"/>
    </row>
    <row r="15" spans="1:6" s="108" customFormat="1" ht="34.5" customHeight="1">
      <c r="A15" s="326">
        <v>208000</v>
      </c>
      <c r="B15" s="39" t="s">
        <v>44</v>
      </c>
      <c r="C15" s="273">
        <f t="shared" si="0"/>
        <v>0</v>
      </c>
      <c r="D15" s="269">
        <f>D21+D16</f>
        <v>-1804.305</v>
      </c>
      <c r="E15" s="271">
        <f>E20+E21</f>
        <v>1804.305</v>
      </c>
      <c r="F15" s="271">
        <f>F21+F16+F19</f>
        <v>1804.305</v>
      </c>
    </row>
    <row r="16" spans="1:6" s="108" customFormat="1" ht="21.75" customHeight="1" hidden="1">
      <c r="A16" s="327">
        <v>208100</v>
      </c>
      <c r="B16" s="39" t="s">
        <v>45</v>
      </c>
      <c r="C16" s="273">
        <f t="shared" si="0"/>
        <v>0</v>
      </c>
      <c r="D16" s="272"/>
      <c r="E16" s="273"/>
      <c r="F16" s="273"/>
    </row>
    <row r="17" spans="1:6" s="108" customFormat="1" ht="19.5" customHeight="1" hidden="1">
      <c r="A17" s="327">
        <v>208200</v>
      </c>
      <c r="B17" s="39" t="s">
        <v>46</v>
      </c>
      <c r="C17" s="273">
        <f t="shared" si="0"/>
        <v>0</v>
      </c>
      <c r="D17" s="269"/>
      <c r="E17" s="271"/>
      <c r="F17" s="271"/>
    </row>
    <row r="18" spans="1:6" s="108" customFormat="1" ht="36" customHeight="1" hidden="1">
      <c r="A18" s="327" t="s">
        <v>47</v>
      </c>
      <c r="B18" s="39" t="s">
        <v>42</v>
      </c>
      <c r="C18" s="273">
        <f t="shared" si="0"/>
        <v>0</v>
      </c>
      <c r="D18" s="272"/>
      <c r="E18" s="270"/>
      <c r="F18" s="270"/>
    </row>
    <row r="19" spans="1:6" s="108" customFormat="1" ht="35.25" customHeight="1" hidden="1">
      <c r="A19" s="327" t="s">
        <v>48</v>
      </c>
      <c r="B19" s="39" t="s">
        <v>49</v>
      </c>
      <c r="C19" s="273">
        <f t="shared" si="0"/>
        <v>0</v>
      </c>
      <c r="D19" s="269"/>
      <c r="E19" s="271"/>
      <c r="F19" s="271"/>
    </row>
    <row r="20" spans="1:6" s="108" customFormat="1" ht="35.25" customHeight="1" hidden="1">
      <c r="A20" s="327" t="s">
        <v>283</v>
      </c>
      <c r="B20" s="39" t="s">
        <v>286</v>
      </c>
      <c r="C20" s="273">
        <f t="shared" si="0"/>
        <v>0</v>
      </c>
      <c r="D20" s="269"/>
      <c r="E20" s="271"/>
      <c r="F20" s="271"/>
    </row>
    <row r="21" spans="1:6" s="108" customFormat="1" ht="34.5" customHeight="1">
      <c r="A21" s="327" t="s">
        <v>48</v>
      </c>
      <c r="B21" s="39" t="s">
        <v>49</v>
      </c>
      <c r="C21" s="273">
        <f t="shared" si="0"/>
        <v>0</v>
      </c>
      <c r="D21" s="269">
        <v>-1804.305</v>
      </c>
      <c r="E21" s="271">
        <v>1804.305</v>
      </c>
      <c r="F21" s="271">
        <v>1804.305</v>
      </c>
    </row>
    <row r="22" spans="1:6" s="108" customFormat="1" ht="28.5" customHeight="1">
      <c r="A22" s="326"/>
      <c r="B22" s="324" t="s">
        <v>50</v>
      </c>
      <c r="C22" s="273">
        <f t="shared" si="0"/>
        <v>0</v>
      </c>
      <c r="D22" s="272">
        <f>+D11</f>
        <v>-1804.305</v>
      </c>
      <c r="E22" s="273">
        <f>+E11</f>
        <v>1804.305</v>
      </c>
      <c r="F22" s="273">
        <f>+F11</f>
        <v>1804.305</v>
      </c>
    </row>
    <row r="23" spans="1:6" s="108" customFormat="1" ht="15" customHeight="1">
      <c r="A23" s="325" t="s">
        <v>51</v>
      </c>
      <c r="B23" s="324" t="s">
        <v>52</v>
      </c>
      <c r="C23" s="273">
        <f t="shared" si="0"/>
        <v>0</v>
      </c>
      <c r="D23" s="269">
        <f>D24+D29</f>
        <v>-1804.305</v>
      </c>
      <c r="E23" s="271">
        <f>E28+E29</f>
        <v>1804.305</v>
      </c>
      <c r="F23" s="271">
        <f>F29+F24</f>
        <v>1804.305</v>
      </c>
    </row>
    <row r="24" spans="1:6" s="108" customFormat="1" ht="0.75" customHeight="1" hidden="1">
      <c r="A24" s="327" t="s">
        <v>53</v>
      </c>
      <c r="B24" s="39" t="s">
        <v>54</v>
      </c>
      <c r="C24" s="273">
        <f t="shared" si="0"/>
        <v>0</v>
      </c>
      <c r="D24" s="272"/>
      <c r="E24" s="273"/>
      <c r="F24" s="273"/>
    </row>
    <row r="25" spans="1:6" s="108" customFormat="1" ht="30" customHeight="1" hidden="1">
      <c r="A25" s="327" t="s">
        <v>55</v>
      </c>
      <c r="B25" s="39" t="s">
        <v>56</v>
      </c>
      <c r="C25" s="273">
        <f t="shared" si="0"/>
        <v>0</v>
      </c>
      <c r="D25" s="269">
        <f>+D17</f>
        <v>0</v>
      </c>
      <c r="E25" s="271">
        <f>+E17</f>
        <v>0</v>
      </c>
      <c r="F25" s="271">
        <f>+F17</f>
        <v>0</v>
      </c>
    </row>
    <row r="26" spans="1:6" s="108" customFormat="1" ht="30.75" customHeight="1" hidden="1">
      <c r="A26" s="327" t="s">
        <v>57</v>
      </c>
      <c r="B26" s="39" t="s">
        <v>42</v>
      </c>
      <c r="C26" s="273">
        <f t="shared" si="0"/>
        <v>0</v>
      </c>
      <c r="D26" s="269">
        <f>+D13+D18</f>
        <v>0</v>
      </c>
      <c r="E26" s="271">
        <f>+E13+E18</f>
        <v>0</v>
      </c>
      <c r="F26" s="271">
        <f>+F13+F18</f>
        <v>0</v>
      </c>
    </row>
    <row r="27" spans="1:6" s="108" customFormat="1" ht="36" customHeight="1" hidden="1">
      <c r="A27" s="327" t="s">
        <v>58</v>
      </c>
      <c r="B27" s="39" t="s">
        <v>49</v>
      </c>
      <c r="C27" s="273">
        <f t="shared" si="0"/>
        <v>0</v>
      </c>
      <c r="D27" s="269"/>
      <c r="E27" s="271"/>
      <c r="F27" s="271"/>
    </row>
    <row r="28" spans="1:6" s="108" customFormat="1" ht="36" customHeight="1" hidden="1">
      <c r="A28" s="327" t="s">
        <v>284</v>
      </c>
      <c r="B28" s="39" t="s">
        <v>286</v>
      </c>
      <c r="C28" s="273">
        <f t="shared" si="0"/>
        <v>0</v>
      </c>
      <c r="D28" s="269"/>
      <c r="E28" s="271"/>
      <c r="F28" s="271"/>
    </row>
    <row r="29" spans="1:6" s="108" customFormat="1" ht="36.75" customHeight="1">
      <c r="A29" s="327" t="s">
        <v>58</v>
      </c>
      <c r="B29" s="39" t="s">
        <v>49</v>
      </c>
      <c r="C29" s="273">
        <f t="shared" si="0"/>
        <v>0</v>
      </c>
      <c r="D29" s="269">
        <v>-1804.305</v>
      </c>
      <c r="E29" s="271">
        <v>1804.305</v>
      </c>
      <c r="F29" s="271">
        <v>1804.305</v>
      </c>
    </row>
    <row r="30" spans="1:6" s="108" customFormat="1" ht="28.5" customHeight="1">
      <c r="A30" s="326"/>
      <c r="B30" s="324" t="s">
        <v>59</v>
      </c>
      <c r="C30" s="273">
        <f t="shared" si="0"/>
        <v>0</v>
      </c>
      <c r="D30" s="272">
        <f>+D23</f>
        <v>-1804.305</v>
      </c>
      <c r="E30" s="273">
        <f>+E23</f>
        <v>1804.305</v>
      </c>
      <c r="F30" s="273">
        <f>+F23</f>
        <v>1804.305</v>
      </c>
    </row>
    <row r="31" spans="1:6" ht="15.75">
      <c r="A31" s="26"/>
      <c r="B31" s="27"/>
      <c r="C31" s="27"/>
      <c r="D31" s="369"/>
      <c r="E31" s="370"/>
      <c r="F31" s="370"/>
    </row>
    <row r="32" spans="1:6" ht="15.75">
      <c r="A32" s="27" t="s">
        <v>285</v>
      </c>
      <c r="C32" s="268"/>
      <c r="D32" s="28"/>
      <c r="E32" s="375" t="s">
        <v>323</v>
      </c>
      <c r="F32" s="375"/>
    </row>
    <row r="33" spans="1:5" ht="15.75">
      <c r="A33" s="29"/>
      <c r="B33" s="48"/>
      <c r="C33" s="48"/>
      <c r="D33" s="107"/>
      <c r="E33" s="106"/>
    </row>
    <row r="34" spans="1:6" ht="15.75">
      <c r="A34" s="48"/>
      <c r="B34" s="105"/>
      <c r="C34" s="105"/>
      <c r="D34" s="48"/>
      <c r="E34" s="48"/>
      <c r="F34" s="48"/>
    </row>
  </sheetData>
  <sheetProtection/>
  <mergeCells count="9"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showGridLines="0" showZeros="0" zoomScale="87" zoomScaleNormal="87" zoomScaleSheetLayoutView="75" zoomScalePageLayoutView="0" workbookViewId="0" topLeftCell="B1">
      <pane xSplit="5" ySplit="11" topLeftCell="L12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3" sqref="B3:R3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6.83203125" style="12" customWidth="1"/>
    <col min="4" max="4" width="1.33593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7" style="3" customWidth="1"/>
    <col min="10" max="10" width="16" style="3" customWidth="1"/>
    <col min="11" max="11" width="12.16015625" style="3" customWidth="1"/>
    <col min="12" max="13" width="16.16015625" style="3" customWidth="1"/>
    <col min="14" max="15" width="16.66015625" style="3" customWidth="1"/>
    <col min="16" max="16" width="14.83203125" style="3" customWidth="1"/>
    <col min="17" max="17" width="15.33203125" style="3" customWidth="1"/>
    <col min="18" max="18" width="18.1601562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5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403" t="s">
        <v>335</v>
      </c>
      <c r="Q1" s="403"/>
      <c r="R1" s="403"/>
    </row>
    <row r="2" spans="1:18" s="6" customFormat="1" ht="15.75">
      <c r="A2" s="5"/>
      <c r="B2" s="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18"/>
      <c r="P2" s="319"/>
      <c r="Q2" s="319"/>
      <c r="R2" s="319"/>
    </row>
    <row r="3" spans="1:18" s="6" customFormat="1" ht="18.75">
      <c r="A3" s="5"/>
      <c r="B3" s="405" t="s">
        <v>266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</row>
    <row r="4" spans="1:18" s="6" customFormat="1" ht="15.75">
      <c r="A4" s="5"/>
      <c r="B4" s="317"/>
      <c r="C4" s="317"/>
      <c r="D4" s="317"/>
      <c r="E4" s="317"/>
      <c r="F4" s="317"/>
      <c r="G4" s="317"/>
      <c r="H4" s="317"/>
      <c r="I4" s="317"/>
      <c r="J4" s="317"/>
      <c r="O4" s="318"/>
      <c r="P4" s="319"/>
      <c r="Q4" s="319"/>
      <c r="R4" s="319"/>
    </row>
    <row r="5" spans="1:19" ht="13.5" customHeight="1">
      <c r="A5" s="1"/>
      <c r="B5" s="323">
        <v>12523000000</v>
      </c>
      <c r="F5" s="2"/>
      <c r="G5" s="2"/>
      <c r="H5" s="2"/>
      <c r="I5" s="2"/>
      <c r="J5" s="2"/>
      <c r="K5" s="2"/>
      <c r="L5" s="2"/>
      <c r="M5" s="2"/>
      <c r="N5" s="2"/>
      <c r="O5" s="403"/>
      <c r="P5" s="404"/>
      <c r="Q5" s="404"/>
      <c r="R5" s="404"/>
      <c r="S5" s="40"/>
    </row>
    <row r="6" spans="1:18" ht="24.75" customHeight="1">
      <c r="A6" s="1"/>
      <c r="B6" s="322" t="s">
        <v>148</v>
      </c>
      <c r="C6" s="2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9" t="s">
        <v>60</v>
      </c>
    </row>
    <row r="7" spans="1:19" s="33" customFormat="1" ht="21.75" customHeight="1">
      <c r="A7" s="32"/>
      <c r="B7" s="399" t="s">
        <v>144</v>
      </c>
      <c r="C7" s="399" t="s">
        <v>145</v>
      </c>
      <c r="D7" s="41"/>
      <c r="E7" s="399" t="s">
        <v>134</v>
      </c>
      <c r="F7" s="398" t="s">
        <v>146</v>
      </c>
      <c r="G7" s="398" t="s">
        <v>2</v>
      </c>
      <c r="H7" s="398"/>
      <c r="I7" s="398"/>
      <c r="J7" s="398"/>
      <c r="K7" s="398"/>
      <c r="L7" s="398" t="s">
        <v>3</v>
      </c>
      <c r="M7" s="398"/>
      <c r="N7" s="398"/>
      <c r="O7" s="398"/>
      <c r="P7" s="398"/>
      <c r="Q7" s="398"/>
      <c r="R7" s="398" t="s">
        <v>4</v>
      </c>
      <c r="S7" s="42"/>
    </row>
    <row r="8" spans="1:19" s="33" customFormat="1" ht="16.5" customHeight="1">
      <c r="A8" s="34"/>
      <c r="B8" s="400"/>
      <c r="C8" s="400"/>
      <c r="D8" s="43"/>
      <c r="E8" s="400"/>
      <c r="F8" s="398"/>
      <c r="G8" s="398" t="s">
        <v>133</v>
      </c>
      <c r="H8" s="398" t="s">
        <v>5</v>
      </c>
      <c r="I8" s="398" t="s">
        <v>6</v>
      </c>
      <c r="J8" s="398"/>
      <c r="K8" s="398" t="s">
        <v>7</v>
      </c>
      <c r="L8" s="398" t="s">
        <v>133</v>
      </c>
      <c r="M8" s="399" t="s">
        <v>135</v>
      </c>
      <c r="N8" s="398" t="s">
        <v>5</v>
      </c>
      <c r="O8" s="398" t="s">
        <v>6</v>
      </c>
      <c r="P8" s="398"/>
      <c r="Q8" s="398" t="s">
        <v>7</v>
      </c>
      <c r="R8" s="398"/>
      <c r="S8" s="42"/>
    </row>
    <row r="9" spans="1:19" s="33" customFormat="1" ht="20.25" customHeight="1">
      <c r="A9" s="35"/>
      <c r="B9" s="400"/>
      <c r="C9" s="400"/>
      <c r="D9" s="43"/>
      <c r="E9" s="400"/>
      <c r="F9" s="398"/>
      <c r="G9" s="398"/>
      <c r="H9" s="398"/>
      <c r="I9" s="398" t="s">
        <v>99</v>
      </c>
      <c r="J9" s="398" t="s">
        <v>8</v>
      </c>
      <c r="K9" s="398"/>
      <c r="L9" s="398"/>
      <c r="M9" s="400"/>
      <c r="N9" s="398"/>
      <c r="O9" s="398" t="s">
        <v>99</v>
      </c>
      <c r="P9" s="398" t="s">
        <v>8</v>
      </c>
      <c r="Q9" s="398"/>
      <c r="R9" s="398"/>
      <c r="S9" s="42"/>
    </row>
    <row r="10" spans="1:19" s="33" customFormat="1" ht="58.5" customHeight="1">
      <c r="A10" s="36"/>
      <c r="B10" s="401"/>
      <c r="C10" s="401"/>
      <c r="D10" s="44"/>
      <c r="E10" s="401"/>
      <c r="F10" s="398"/>
      <c r="G10" s="398"/>
      <c r="H10" s="398"/>
      <c r="I10" s="398"/>
      <c r="J10" s="398"/>
      <c r="K10" s="398"/>
      <c r="L10" s="398"/>
      <c r="M10" s="401"/>
      <c r="N10" s="398"/>
      <c r="O10" s="398"/>
      <c r="P10" s="398"/>
      <c r="Q10" s="398"/>
      <c r="R10" s="398"/>
      <c r="S10" s="42"/>
    </row>
    <row r="11" spans="1:19" s="33" customFormat="1" ht="18.75" customHeight="1">
      <c r="A11" s="36"/>
      <c r="B11" s="95">
        <v>1</v>
      </c>
      <c r="C11" s="95">
        <v>2</v>
      </c>
      <c r="D11" s="95"/>
      <c r="E11" s="95">
        <v>3</v>
      </c>
      <c r="F11" s="95">
        <v>3.71428571428571</v>
      </c>
      <c r="G11" s="95">
        <v>5</v>
      </c>
      <c r="H11" s="95">
        <v>6</v>
      </c>
      <c r="I11" s="95">
        <v>7</v>
      </c>
      <c r="J11" s="95">
        <v>8</v>
      </c>
      <c r="K11" s="95">
        <v>9</v>
      </c>
      <c r="L11" s="95">
        <v>10</v>
      </c>
      <c r="M11" s="95">
        <v>11</v>
      </c>
      <c r="N11" s="95">
        <v>12</v>
      </c>
      <c r="O11" s="95">
        <v>13</v>
      </c>
      <c r="P11" s="95">
        <v>14</v>
      </c>
      <c r="Q11" s="95">
        <v>15</v>
      </c>
      <c r="R11" s="95">
        <v>16</v>
      </c>
      <c r="S11" s="42"/>
    </row>
    <row r="12" spans="1:19" s="15" customFormat="1" ht="19.5" customHeight="1">
      <c r="A12" s="132"/>
      <c r="B12" s="157"/>
      <c r="C12" s="58" t="s">
        <v>77</v>
      </c>
      <c r="D12" s="113"/>
      <c r="E12" s="113"/>
      <c r="F12" s="229" t="s">
        <v>252</v>
      </c>
      <c r="G12" s="136">
        <f aca="true" t="shared" si="0" ref="G12:Q12">SUM(G13:G52)</f>
        <v>203807.18600000002</v>
      </c>
      <c r="H12" s="136">
        <f t="shared" si="0"/>
        <v>203807.18600000002</v>
      </c>
      <c r="I12" s="136">
        <f t="shared" si="0"/>
        <v>152229.44700000001</v>
      </c>
      <c r="J12" s="136">
        <f t="shared" si="0"/>
        <v>25304.537</v>
      </c>
      <c r="K12" s="136">
        <f t="shared" si="0"/>
        <v>0</v>
      </c>
      <c r="L12" s="136">
        <f t="shared" si="0"/>
        <v>2950.88</v>
      </c>
      <c r="M12" s="136">
        <f t="shared" si="0"/>
        <v>904.654</v>
      </c>
      <c r="N12" s="136">
        <f t="shared" si="0"/>
        <v>2046.226</v>
      </c>
      <c r="O12" s="136">
        <f t="shared" si="0"/>
        <v>376.299</v>
      </c>
      <c r="P12" s="136">
        <f t="shared" si="0"/>
        <v>26.606</v>
      </c>
      <c r="Q12" s="136">
        <f t="shared" si="0"/>
        <v>904.654</v>
      </c>
      <c r="R12" s="86">
        <f aca="true" t="shared" si="1" ref="R12:R52">L12+G12</f>
        <v>206758.06600000002</v>
      </c>
      <c r="S12" s="49"/>
    </row>
    <row r="13" spans="1:19" s="15" customFormat="1" ht="61.5" customHeight="1">
      <c r="A13" s="132"/>
      <c r="B13" s="240" t="s">
        <v>218</v>
      </c>
      <c r="C13" s="240" t="s">
        <v>217</v>
      </c>
      <c r="D13" s="239" t="s">
        <v>62</v>
      </c>
      <c r="E13" s="232" t="s">
        <v>62</v>
      </c>
      <c r="F13" s="379" t="s">
        <v>264</v>
      </c>
      <c r="G13" s="156">
        <f aca="true" t="shared" si="2" ref="G13:G38">H13</f>
        <v>10296.095</v>
      </c>
      <c r="H13" s="156">
        <v>10296.095</v>
      </c>
      <c r="I13" s="156">
        <v>9116.079</v>
      </c>
      <c r="J13" s="156">
        <v>518.516</v>
      </c>
      <c r="K13" s="86"/>
      <c r="L13" s="86"/>
      <c r="M13" s="86"/>
      <c r="N13" s="86"/>
      <c r="O13" s="86"/>
      <c r="P13" s="86"/>
      <c r="Q13" s="86"/>
      <c r="R13" s="86">
        <f t="shared" si="1"/>
        <v>10296.095</v>
      </c>
      <c r="S13" s="49"/>
    </row>
    <row r="14" spans="1:19" s="15" customFormat="1" ht="32.25" customHeight="1">
      <c r="A14" s="132"/>
      <c r="B14" s="85" t="s">
        <v>219</v>
      </c>
      <c r="C14" s="64" t="s">
        <v>67</v>
      </c>
      <c r="D14" s="237"/>
      <c r="E14" s="76" t="s">
        <v>66</v>
      </c>
      <c r="F14" s="63" t="s">
        <v>84</v>
      </c>
      <c r="G14" s="156">
        <f t="shared" si="2"/>
        <v>324.672</v>
      </c>
      <c r="H14" s="156">
        <v>324.672</v>
      </c>
      <c r="I14" s="156">
        <v>219.67</v>
      </c>
      <c r="J14" s="156">
        <v>20.693</v>
      </c>
      <c r="K14" s="87"/>
      <c r="L14" s="137"/>
      <c r="M14" s="137"/>
      <c r="N14" s="137"/>
      <c r="O14" s="137"/>
      <c r="P14" s="137"/>
      <c r="Q14" s="137"/>
      <c r="R14" s="86">
        <f t="shared" si="1"/>
        <v>324.672</v>
      </c>
      <c r="S14" s="49"/>
    </row>
    <row r="15" spans="1:19" s="15" customFormat="1" ht="35.25" customHeight="1">
      <c r="A15" s="84"/>
      <c r="B15" s="85" t="s">
        <v>220</v>
      </c>
      <c r="C15" s="52">
        <v>1010</v>
      </c>
      <c r="D15" s="73" t="s">
        <v>26</v>
      </c>
      <c r="E15" s="64" t="s">
        <v>68</v>
      </c>
      <c r="F15" s="61" t="s">
        <v>78</v>
      </c>
      <c r="G15" s="156">
        <f t="shared" si="2"/>
        <v>19369.486</v>
      </c>
      <c r="H15" s="156">
        <v>19369.486</v>
      </c>
      <c r="I15" s="156">
        <v>15128.748</v>
      </c>
      <c r="J15" s="156">
        <v>2365.775</v>
      </c>
      <c r="K15" s="87"/>
      <c r="L15" s="87">
        <f>N15+Q15</f>
        <v>1225.582</v>
      </c>
      <c r="M15" s="87"/>
      <c r="N15" s="87">
        <v>1225.582</v>
      </c>
      <c r="O15" s="87"/>
      <c r="P15" s="87"/>
      <c r="Q15" s="87"/>
      <c r="R15" s="86">
        <f t="shared" si="1"/>
        <v>20595.068</v>
      </c>
      <c r="S15" s="49"/>
    </row>
    <row r="16" spans="1:19" s="124" customFormat="1" ht="42.75" customHeight="1">
      <c r="A16" s="133"/>
      <c r="B16" s="85" t="s">
        <v>221</v>
      </c>
      <c r="C16" s="116">
        <v>1021</v>
      </c>
      <c r="D16" s="113"/>
      <c r="E16" s="113" t="s">
        <v>69</v>
      </c>
      <c r="F16" s="138" t="s">
        <v>157</v>
      </c>
      <c r="G16" s="156">
        <f t="shared" si="2"/>
        <v>41138.245</v>
      </c>
      <c r="H16" s="122">
        <v>41138.245</v>
      </c>
      <c r="I16" s="122">
        <v>22035.179</v>
      </c>
      <c r="J16" s="122">
        <v>11591.927</v>
      </c>
      <c r="K16" s="122"/>
      <c r="L16" s="87">
        <f aca="true" t="shared" si="3" ref="L16:L50">N16+Q16</f>
        <v>321.646</v>
      </c>
      <c r="M16" s="122"/>
      <c r="N16" s="122">
        <v>321.646</v>
      </c>
      <c r="O16" s="122"/>
      <c r="P16" s="122"/>
      <c r="Q16" s="122"/>
      <c r="R16" s="86">
        <f t="shared" si="1"/>
        <v>41459.891</v>
      </c>
      <c r="S16" s="123"/>
    </row>
    <row r="17" spans="1:19" s="15" customFormat="1" ht="0.75" customHeight="1" hidden="1">
      <c r="A17" s="84"/>
      <c r="B17" s="85" t="s">
        <v>222</v>
      </c>
      <c r="C17" s="116">
        <v>1031</v>
      </c>
      <c r="D17" s="113"/>
      <c r="E17" s="113" t="s">
        <v>69</v>
      </c>
      <c r="F17" s="138" t="s">
        <v>157</v>
      </c>
      <c r="G17" s="156">
        <f t="shared" si="2"/>
        <v>0</v>
      </c>
      <c r="H17" s="156"/>
      <c r="I17" s="156"/>
      <c r="J17" s="156"/>
      <c r="K17" s="87"/>
      <c r="L17" s="87">
        <f t="shared" si="3"/>
        <v>0</v>
      </c>
      <c r="M17" s="87"/>
      <c r="N17" s="87"/>
      <c r="O17" s="87"/>
      <c r="P17" s="87"/>
      <c r="Q17" s="87"/>
      <c r="R17" s="86">
        <f t="shared" si="1"/>
        <v>0</v>
      </c>
      <c r="S17" s="49"/>
    </row>
    <row r="18" spans="1:19" s="15" customFormat="1" ht="37.5" customHeight="1">
      <c r="A18" s="84"/>
      <c r="B18" s="85" t="s">
        <v>222</v>
      </c>
      <c r="C18" s="240" t="s">
        <v>278</v>
      </c>
      <c r="D18" s="238" t="s">
        <v>69</v>
      </c>
      <c r="E18" s="113" t="s">
        <v>69</v>
      </c>
      <c r="F18" s="138" t="s">
        <v>157</v>
      </c>
      <c r="G18" s="156">
        <f t="shared" si="2"/>
        <v>67559.3</v>
      </c>
      <c r="H18" s="156">
        <v>67559.3</v>
      </c>
      <c r="I18" s="156">
        <v>67559.3</v>
      </c>
      <c r="J18" s="156"/>
      <c r="K18" s="87"/>
      <c r="L18" s="87">
        <f t="shared" si="3"/>
        <v>0</v>
      </c>
      <c r="M18" s="87"/>
      <c r="N18" s="87"/>
      <c r="O18" s="87"/>
      <c r="P18" s="87"/>
      <c r="Q18" s="87"/>
      <c r="R18" s="86">
        <f t="shared" si="1"/>
        <v>67559.3</v>
      </c>
      <c r="S18" s="49"/>
    </row>
    <row r="19" spans="1:19" s="15" customFormat="1" ht="28.5" customHeight="1">
      <c r="A19" s="84"/>
      <c r="B19" s="85" t="s">
        <v>223</v>
      </c>
      <c r="C19" s="116">
        <v>1070</v>
      </c>
      <c r="D19" s="113" t="s">
        <v>27</v>
      </c>
      <c r="E19" s="113" t="s">
        <v>70</v>
      </c>
      <c r="F19" s="138" t="s">
        <v>153</v>
      </c>
      <c r="G19" s="156">
        <f t="shared" si="2"/>
        <v>2388.75</v>
      </c>
      <c r="H19" s="156">
        <v>2388.75</v>
      </c>
      <c r="I19" s="152">
        <v>2106.692</v>
      </c>
      <c r="J19" s="156">
        <v>266.866</v>
      </c>
      <c r="K19" s="86"/>
      <c r="L19" s="87">
        <f t="shared" si="3"/>
        <v>0</v>
      </c>
      <c r="M19" s="86"/>
      <c r="N19" s="86"/>
      <c r="O19" s="86"/>
      <c r="P19" s="86"/>
      <c r="Q19" s="86"/>
      <c r="R19" s="86">
        <f t="shared" si="1"/>
        <v>2388.75</v>
      </c>
      <c r="S19" s="49"/>
    </row>
    <row r="20" spans="1:19" s="15" customFormat="1" ht="28.5" customHeight="1">
      <c r="A20" s="84"/>
      <c r="B20" s="85" t="s">
        <v>224</v>
      </c>
      <c r="C20" s="158">
        <v>1080</v>
      </c>
      <c r="D20" s="159"/>
      <c r="E20" s="121" t="s">
        <v>70</v>
      </c>
      <c r="F20" s="160" t="s">
        <v>152</v>
      </c>
      <c r="G20" s="156">
        <f t="shared" si="2"/>
        <v>7371.331</v>
      </c>
      <c r="H20" s="152">
        <v>7371.331</v>
      </c>
      <c r="I20" s="152">
        <v>6298.393</v>
      </c>
      <c r="J20" s="152">
        <v>955.577</v>
      </c>
      <c r="K20" s="88"/>
      <c r="L20" s="87">
        <f t="shared" si="3"/>
        <v>365.79</v>
      </c>
      <c r="M20" s="88"/>
      <c r="N20" s="88">
        <v>365.79</v>
      </c>
      <c r="O20" s="88">
        <v>313.784</v>
      </c>
      <c r="P20" s="88">
        <v>26.506</v>
      </c>
      <c r="Q20" s="88"/>
      <c r="R20" s="86">
        <f t="shared" si="1"/>
        <v>7737.121</v>
      </c>
      <c r="S20" s="49"/>
    </row>
    <row r="21" spans="1:19" s="15" customFormat="1" ht="28.5" customHeight="1">
      <c r="A21" s="84"/>
      <c r="B21" s="85" t="s">
        <v>225</v>
      </c>
      <c r="C21" s="116">
        <v>1141</v>
      </c>
      <c r="D21" s="113" t="s">
        <v>29</v>
      </c>
      <c r="E21" s="113" t="s">
        <v>71</v>
      </c>
      <c r="F21" s="138" t="s">
        <v>92</v>
      </c>
      <c r="G21" s="156">
        <f t="shared" si="2"/>
        <v>2660.111</v>
      </c>
      <c r="H21" s="156">
        <v>2660.111</v>
      </c>
      <c r="I21" s="156">
        <v>2027.563</v>
      </c>
      <c r="J21" s="156">
        <v>234.893</v>
      </c>
      <c r="K21" s="87"/>
      <c r="L21" s="87">
        <f t="shared" si="3"/>
        <v>0</v>
      </c>
      <c r="M21" s="87"/>
      <c r="N21" s="87"/>
      <c r="O21" s="87"/>
      <c r="P21" s="87"/>
      <c r="Q21" s="87"/>
      <c r="R21" s="86">
        <f t="shared" si="1"/>
        <v>2660.111</v>
      </c>
      <c r="S21" s="49"/>
    </row>
    <row r="22" spans="1:19" s="15" customFormat="1" ht="28.5" customHeight="1">
      <c r="A22" s="84"/>
      <c r="B22" s="85" t="s">
        <v>226</v>
      </c>
      <c r="C22" s="116">
        <v>1142</v>
      </c>
      <c r="D22" s="113"/>
      <c r="E22" s="113" t="s">
        <v>71</v>
      </c>
      <c r="F22" s="138" t="s">
        <v>139</v>
      </c>
      <c r="G22" s="156">
        <f t="shared" si="2"/>
        <v>18.1</v>
      </c>
      <c r="H22" s="156">
        <v>18.1</v>
      </c>
      <c r="I22" s="156"/>
      <c r="J22" s="156"/>
      <c r="K22" s="86"/>
      <c r="L22" s="87">
        <f t="shared" si="3"/>
        <v>0</v>
      </c>
      <c r="M22" s="86"/>
      <c r="N22" s="86"/>
      <c r="O22" s="86"/>
      <c r="P22" s="86"/>
      <c r="Q22" s="86"/>
      <c r="R22" s="86">
        <f t="shared" si="1"/>
        <v>18.1</v>
      </c>
      <c r="S22" s="49"/>
    </row>
    <row r="23" spans="1:19" s="15" customFormat="1" ht="28.5" customHeight="1">
      <c r="A23" s="84"/>
      <c r="B23" s="85" t="s">
        <v>227</v>
      </c>
      <c r="C23" s="116">
        <v>1151</v>
      </c>
      <c r="D23" s="113"/>
      <c r="E23" s="113" t="s">
        <v>71</v>
      </c>
      <c r="F23" s="138" t="s">
        <v>155</v>
      </c>
      <c r="G23" s="156">
        <f t="shared" si="2"/>
        <v>181.517</v>
      </c>
      <c r="H23" s="156">
        <v>181.517</v>
      </c>
      <c r="I23" s="156">
        <v>126.084</v>
      </c>
      <c r="J23" s="156">
        <v>40.918</v>
      </c>
      <c r="K23" s="87"/>
      <c r="L23" s="87">
        <f t="shared" si="3"/>
        <v>0</v>
      </c>
      <c r="M23" s="87"/>
      <c r="N23" s="87"/>
      <c r="O23" s="87"/>
      <c r="P23" s="87"/>
      <c r="Q23" s="87"/>
      <c r="R23" s="86">
        <f t="shared" si="1"/>
        <v>181.517</v>
      </c>
      <c r="S23" s="49"/>
    </row>
    <row r="24" spans="1:19" s="15" customFormat="1" ht="34.5" customHeight="1">
      <c r="A24" s="84"/>
      <c r="B24" s="85" t="s">
        <v>228</v>
      </c>
      <c r="C24" s="116">
        <v>1152</v>
      </c>
      <c r="D24" s="113"/>
      <c r="E24" s="113" t="s">
        <v>71</v>
      </c>
      <c r="F24" s="138" t="s">
        <v>156</v>
      </c>
      <c r="G24" s="156">
        <f t="shared" si="2"/>
        <v>1550.899</v>
      </c>
      <c r="H24" s="156">
        <v>1550.899</v>
      </c>
      <c r="I24" s="156">
        <v>1550.899</v>
      </c>
      <c r="J24" s="156"/>
      <c r="K24" s="87"/>
      <c r="L24" s="87">
        <f t="shared" si="3"/>
        <v>0</v>
      </c>
      <c r="M24" s="87"/>
      <c r="N24" s="87"/>
      <c r="O24" s="87"/>
      <c r="P24" s="87"/>
      <c r="Q24" s="87"/>
      <c r="R24" s="86">
        <f t="shared" si="1"/>
        <v>1550.899</v>
      </c>
      <c r="S24" s="49"/>
    </row>
    <row r="25" spans="1:19" s="15" customFormat="1" ht="29.25" customHeight="1" hidden="1">
      <c r="A25" s="84"/>
      <c r="B25" s="150" t="s">
        <v>230</v>
      </c>
      <c r="C25" s="230">
        <v>1160</v>
      </c>
      <c r="D25" s="148" t="s">
        <v>28</v>
      </c>
      <c r="E25" s="148" t="s">
        <v>71</v>
      </c>
      <c r="F25" s="149" t="s">
        <v>215</v>
      </c>
      <c r="G25" s="156">
        <f t="shared" si="2"/>
        <v>0</v>
      </c>
      <c r="H25" s="156"/>
      <c r="I25" s="156"/>
      <c r="J25" s="156"/>
      <c r="K25" s="87"/>
      <c r="L25" s="87">
        <f t="shared" si="3"/>
        <v>0</v>
      </c>
      <c r="M25" s="87"/>
      <c r="N25" s="87"/>
      <c r="O25" s="87"/>
      <c r="P25" s="87"/>
      <c r="Q25" s="87"/>
      <c r="R25" s="86">
        <f t="shared" si="1"/>
        <v>0</v>
      </c>
      <c r="S25" s="49"/>
    </row>
    <row r="26" spans="1:19" s="15" customFormat="1" ht="28.5" customHeight="1" hidden="1">
      <c r="A26" s="84"/>
      <c r="B26" s="85" t="s">
        <v>229</v>
      </c>
      <c r="C26" s="116">
        <v>1200</v>
      </c>
      <c r="D26" s="113"/>
      <c r="E26" s="113" t="s">
        <v>71</v>
      </c>
      <c r="F26" s="161" t="s">
        <v>158</v>
      </c>
      <c r="G26" s="156">
        <f t="shared" si="2"/>
        <v>0</v>
      </c>
      <c r="H26" s="153"/>
      <c r="I26" s="156"/>
      <c r="J26" s="156"/>
      <c r="K26" s="87"/>
      <c r="L26" s="87">
        <f t="shared" si="3"/>
        <v>0</v>
      </c>
      <c r="M26" s="87"/>
      <c r="N26" s="87"/>
      <c r="O26" s="87"/>
      <c r="P26" s="87"/>
      <c r="Q26" s="87"/>
      <c r="R26" s="86">
        <f t="shared" si="1"/>
        <v>0</v>
      </c>
      <c r="S26" s="49"/>
    </row>
    <row r="27" spans="1:19" s="15" customFormat="1" ht="27" customHeight="1" hidden="1">
      <c r="A27" s="84"/>
      <c r="B27" s="85" t="s">
        <v>233</v>
      </c>
      <c r="C27" s="116">
        <v>2010</v>
      </c>
      <c r="D27" s="113"/>
      <c r="E27" s="232" t="s">
        <v>72</v>
      </c>
      <c r="F27" s="233" t="s">
        <v>22</v>
      </c>
      <c r="G27" s="156">
        <f t="shared" si="2"/>
        <v>0</v>
      </c>
      <c r="H27" s="153"/>
      <c r="I27" s="156"/>
      <c r="J27" s="156"/>
      <c r="K27" s="87"/>
      <c r="L27" s="87">
        <f t="shared" si="3"/>
        <v>0</v>
      </c>
      <c r="M27" s="87"/>
      <c r="N27" s="87"/>
      <c r="O27" s="87"/>
      <c r="P27" s="87"/>
      <c r="Q27" s="87"/>
      <c r="R27" s="86">
        <f t="shared" si="1"/>
        <v>0</v>
      </c>
      <c r="S27" s="49"/>
    </row>
    <row r="28" spans="1:19" s="15" customFormat="1" ht="56.25" customHeight="1" hidden="1">
      <c r="A28" s="84"/>
      <c r="B28" s="85" t="s">
        <v>231</v>
      </c>
      <c r="C28" s="52">
        <v>2111</v>
      </c>
      <c r="D28" s="73" t="s">
        <v>30</v>
      </c>
      <c r="E28" s="76" t="s">
        <v>141</v>
      </c>
      <c r="F28" s="62" t="s">
        <v>91</v>
      </c>
      <c r="G28" s="156">
        <f t="shared" si="2"/>
        <v>0</v>
      </c>
      <c r="H28" s="153"/>
      <c r="I28" s="156"/>
      <c r="J28" s="156"/>
      <c r="K28" s="87"/>
      <c r="L28" s="87">
        <f t="shared" si="3"/>
        <v>0</v>
      </c>
      <c r="M28" s="87"/>
      <c r="N28" s="87"/>
      <c r="O28" s="87"/>
      <c r="P28" s="87"/>
      <c r="Q28" s="87"/>
      <c r="R28" s="86">
        <f t="shared" si="1"/>
        <v>0</v>
      </c>
      <c r="S28" s="49"/>
    </row>
    <row r="29" spans="1:19" s="15" customFormat="1" ht="47.25" customHeight="1">
      <c r="A29" s="84"/>
      <c r="B29" s="157" t="s">
        <v>230</v>
      </c>
      <c r="C29" s="116">
        <v>1160</v>
      </c>
      <c r="D29" s="113" t="s">
        <v>28</v>
      </c>
      <c r="E29" s="113" t="s">
        <v>71</v>
      </c>
      <c r="F29" s="138" t="s">
        <v>215</v>
      </c>
      <c r="G29" s="156">
        <f t="shared" si="2"/>
        <v>998.377</v>
      </c>
      <c r="H29" s="153">
        <v>998.377</v>
      </c>
      <c r="I29" s="156">
        <v>777.084</v>
      </c>
      <c r="J29" s="156">
        <v>80.539</v>
      </c>
      <c r="K29" s="87"/>
      <c r="L29" s="87">
        <f t="shared" si="3"/>
        <v>0</v>
      </c>
      <c r="M29" s="87"/>
      <c r="N29" s="87"/>
      <c r="O29" s="87"/>
      <c r="P29" s="87"/>
      <c r="Q29" s="87"/>
      <c r="R29" s="86">
        <f t="shared" si="1"/>
        <v>998.377</v>
      </c>
      <c r="S29" s="49"/>
    </row>
    <row r="30" spans="1:19" s="15" customFormat="1" ht="47.25" customHeight="1">
      <c r="A30" s="84"/>
      <c r="B30" s="85" t="s">
        <v>229</v>
      </c>
      <c r="C30" s="52">
        <v>1200</v>
      </c>
      <c r="D30" s="73"/>
      <c r="E30" s="239" t="s">
        <v>71</v>
      </c>
      <c r="F30" s="251" t="s">
        <v>158</v>
      </c>
      <c r="G30" s="156">
        <f t="shared" si="2"/>
        <v>395.566</v>
      </c>
      <c r="H30" s="153">
        <v>395.566</v>
      </c>
      <c r="I30" s="156">
        <v>395.566</v>
      </c>
      <c r="J30" s="156"/>
      <c r="K30" s="87"/>
      <c r="L30" s="87">
        <f>M30</f>
        <v>188.345</v>
      </c>
      <c r="M30" s="87">
        <v>188.345</v>
      </c>
      <c r="N30" s="87"/>
      <c r="O30" s="87"/>
      <c r="P30" s="87"/>
      <c r="Q30" s="87">
        <v>188.345</v>
      </c>
      <c r="R30" s="86">
        <f t="shared" si="1"/>
        <v>583.911</v>
      </c>
      <c r="S30" s="49"/>
    </row>
    <row r="31" spans="1:19" s="15" customFormat="1" ht="32.25" customHeight="1">
      <c r="A31" s="84"/>
      <c r="B31" s="157" t="s">
        <v>322</v>
      </c>
      <c r="C31" s="116">
        <v>2010</v>
      </c>
      <c r="D31" s="113"/>
      <c r="E31" s="232" t="s">
        <v>72</v>
      </c>
      <c r="F31" s="233" t="s">
        <v>22</v>
      </c>
      <c r="G31" s="156">
        <f t="shared" si="2"/>
        <v>6327.042</v>
      </c>
      <c r="H31" s="153">
        <v>6327.042</v>
      </c>
      <c r="I31" s="156"/>
      <c r="J31" s="156">
        <v>4185.996</v>
      </c>
      <c r="K31" s="87"/>
      <c r="L31" s="87">
        <f t="shared" si="3"/>
        <v>0</v>
      </c>
      <c r="M31" s="87"/>
      <c r="N31" s="87"/>
      <c r="O31" s="87"/>
      <c r="P31" s="87"/>
      <c r="Q31" s="87"/>
      <c r="R31" s="86">
        <f t="shared" si="1"/>
        <v>6327.042</v>
      </c>
      <c r="S31" s="49"/>
    </row>
    <row r="32" spans="1:19" s="15" customFormat="1" ht="49.5" customHeight="1">
      <c r="A32" s="84"/>
      <c r="B32" s="157" t="s">
        <v>231</v>
      </c>
      <c r="C32" s="116">
        <v>2111</v>
      </c>
      <c r="D32" s="113" t="s">
        <v>30</v>
      </c>
      <c r="E32" s="232" t="s">
        <v>141</v>
      </c>
      <c r="F32" s="252" t="s">
        <v>91</v>
      </c>
      <c r="G32" s="156">
        <f t="shared" si="2"/>
        <v>4512.001</v>
      </c>
      <c r="H32" s="153">
        <v>4512.001</v>
      </c>
      <c r="I32" s="156">
        <v>1326.198</v>
      </c>
      <c r="J32" s="156">
        <v>1198.708</v>
      </c>
      <c r="K32" s="87"/>
      <c r="L32" s="87">
        <f t="shared" si="3"/>
        <v>0</v>
      </c>
      <c r="M32" s="87"/>
      <c r="N32" s="87"/>
      <c r="O32" s="87"/>
      <c r="P32" s="87"/>
      <c r="Q32" s="87"/>
      <c r="R32" s="86">
        <f t="shared" si="1"/>
        <v>4512.001</v>
      </c>
      <c r="S32" s="49"/>
    </row>
    <row r="33" spans="1:19" s="15" customFormat="1" ht="42.75" customHeight="1">
      <c r="A33" s="84"/>
      <c r="B33" s="157" t="s">
        <v>275</v>
      </c>
      <c r="C33" s="253" t="s">
        <v>276</v>
      </c>
      <c r="D33" s="254"/>
      <c r="E33" s="253" t="s">
        <v>200</v>
      </c>
      <c r="F33" s="255" t="s">
        <v>277</v>
      </c>
      <c r="G33" s="156">
        <f t="shared" si="2"/>
        <v>1222.146</v>
      </c>
      <c r="H33" s="153">
        <v>1222.146</v>
      </c>
      <c r="I33" s="156"/>
      <c r="J33" s="156"/>
      <c r="K33" s="87"/>
      <c r="L33" s="87">
        <f t="shared" si="3"/>
        <v>0</v>
      </c>
      <c r="M33" s="87"/>
      <c r="N33" s="87"/>
      <c r="O33" s="87"/>
      <c r="P33" s="87"/>
      <c r="Q33" s="87"/>
      <c r="R33" s="86">
        <f t="shared" si="1"/>
        <v>1222.146</v>
      </c>
      <c r="S33" s="49"/>
    </row>
    <row r="34" spans="1:19" s="15" customFormat="1" ht="30.75" customHeight="1">
      <c r="A34" s="84"/>
      <c r="B34" s="157" t="s">
        <v>232</v>
      </c>
      <c r="C34" s="52">
        <v>3031</v>
      </c>
      <c r="D34" s="73" t="s">
        <v>31</v>
      </c>
      <c r="E34" s="64" t="s">
        <v>63</v>
      </c>
      <c r="F34" s="60" t="s">
        <v>83</v>
      </c>
      <c r="G34" s="156">
        <f t="shared" si="2"/>
        <v>246.278</v>
      </c>
      <c r="H34" s="153">
        <v>246.278</v>
      </c>
      <c r="I34" s="156"/>
      <c r="J34" s="156"/>
      <c r="K34" s="87"/>
      <c r="L34" s="87">
        <f t="shared" si="3"/>
        <v>0</v>
      </c>
      <c r="M34" s="87"/>
      <c r="N34" s="87"/>
      <c r="O34" s="87"/>
      <c r="P34" s="87"/>
      <c r="Q34" s="87"/>
      <c r="R34" s="86">
        <f t="shared" si="1"/>
        <v>246.278</v>
      </c>
      <c r="S34" s="49"/>
    </row>
    <row r="35" spans="1:19" s="15" customFormat="1" ht="38.25" customHeight="1">
      <c r="A35" s="84"/>
      <c r="B35" s="157" t="s">
        <v>234</v>
      </c>
      <c r="C35" s="52">
        <v>3032</v>
      </c>
      <c r="D35" s="73" t="s">
        <v>32</v>
      </c>
      <c r="E35" s="64" t="s">
        <v>73</v>
      </c>
      <c r="F35" s="60" t="s">
        <v>35</v>
      </c>
      <c r="G35" s="156">
        <f t="shared" si="2"/>
        <v>41.56</v>
      </c>
      <c r="H35" s="153">
        <v>41.56</v>
      </c>
      <c r="I35" s="156"/>
      <c r="J35" s="156"/>
      <c r="K35" s="87"/>
      <c r="L35" s="87">
        <f t="shared" si="3"/>
        <v>0</v>
      </c>
      <c r="M35" s="87"/>
      <c r="N35" s="87"/>
      <c r="O35" s="87"/>
      <c r="P35" s="87"/>
      <c r="Q35" s="87"/>
      <c r="R35" s="86">
        <f t="shared" si="1"/>
        <v>41.56</v>
      </c>
      <c r="S35" s="49"/>
    </row>
    <row r="36" spans="1:19" s="15" customFormat="1" ht="33.75" customHeight="1">
      <c r="A36" s="84"/>
      <c r="B36" s="157" t="s">
        <v>235</v>
      </c>
      <c r="C36" s="52">
        <v>3035</v>
      </c>
      <c r="D36" s="73" t="s">
        <v>34</v>
      </c>
      <c r="E36" s="64" t="s">
        <v>73</v>
      </c>
      <c r="F36" s="60" t="s">
        <v>23</v>
      </c>
      <c r="G36" s="156">
        <f t="shared" si="2"/>
        <v>61.3</v>
      </c>
      <c r="H36" s="153">
        <v>61.3</v>
      </c>
      <c r="I36" s="156"/>
      <c r="J36" s="156"/>
      <c r="K36" s="87"/>
      <c r="L36" s="87">
        <f t="shared" si="3"/>
        <v>0</v>
      </c>
      <c r="M36" s="87"/>
      <c r="N36" s="87"/>
      <c r="O36" s="87"/>
      <c r="P36" s="87"/>
      <c r="Q36" s="87"/>
      <c r="R36" s="86">
        <f t="shared" si="1"/>
        <v>61.3</v>
      </c>
      <c r="S36" s="49"/>
    </row>
    <row r="37" spans="1:19" s="15" customFormat="1" ht="31.5">
      <c r="A37" s="84"/>
      <c r="B37" s="157" t="s">
        <v>236</v>
      </c>
      <c r="C37" s="52">
        <v>3105</v>
      </c>
      <c r="D37" s="73"/>
      <c r="E37" s="64" t="s">
        <v>74</v>
      </c>
      <c r="F37" s="60" t="s">
        <v>93</v>
      </c>
      <c r="G37" s="156">
        <f t="shared" si="2"/>
        <v>1350.08</v>
      </c>
      <c r="H37" s="153">
        <v>1350.08</v>
      </c>
      <c r="I37" s="156">
        <v>1141.565</v>
      </c>
      <c r="J37" s="156">
        <v>113.135</v>
      </c>
      <c r="K37" s="87"/>
      <c r="L37" s="87">
        <f t="shared" si="3"/>
        <v>0</v>
      </c>
      <c r="M37" s="87"/>
      <c r="N37" s="87"/>
      <c r="O37" s="87"/>
      <c r="P37" s="87"/>
      <c r="Q37" s="87"/>
      <c r="R37" s="86">
        <f t="shared" si="1"/>
        <v>1350.08</v>
      </c>
      <c r="S37" s="49"/>
    </row>
    <row r="38" spans="1:19" s="15" customFormat="1" ht="78.75">
      <c r="A38" s="84"/>
      <c r="B38" s="240" t="s">
        <v>281</v>
      </c>
      <c r="C38" s="240" t="s">
        <v>279</v>
      </c>
      <c r="D38" s="241" t="s">
        <v>74</v>
      </c>
      <c r="E38" s="64" t="s">
        <v>74</v>
      </c>
      <c r="F38" s="242" t="s">
        <v>280</v>
      </c>
      <c r="G38" s="156">
        <f t="shared" si="2"/>
        <v>600</v>
      </c>
      <c r="H38" s="153">
        <v>600</v>
      </c>
      <c r="I38" s="156"/>
      <c r="J38" s="156"/>
      <c r="K38" s="87"/>
      <c r="L38" s="87">
        <f t="shared" si="3"/>
        <v>0</v>
      </c>
      <c r="M38" s="87"/>
      <c r="N38" s="87"/>
      <c r="O38" s="87"/>
      <c r="P38" s="87"/>
      <c r="Q38" s="87"/>
      <c r="R38" s="86">
        <f t="shared" si="1"/>
        <v>600</v>
      </c>
      <c r="S38" s="49"/>
    </row>
    <row r="39" spans="1:19" s="15" customFormat="1" ht="15.75" hidden="1">
      <c r="A39" s="84"/>
      <c r="B39" s="157" t="s">
        <v>237</v>
      </c>
      <c r="C39" s="116">
        <v>3133</v>
      </c>
      <c r="D39" s="151"/>
      <c r="E39" s="113" t="s">
        <v>64</v>
      </c>
      <c r="F39" s="60" t="s">
        <v>196</v>
      </c>
      <c r="G39" s="156">
        <f aca="true" t="shared" si="4" ref="G39:G52">H39</f>
        <v>0</v>
      </c>
      <c r="H39" s="122"/>
      <c r="I39" s="122"/>
      <c r="J39" s="122"/>
      <c r="K39" s="89"/>
      <c r="L39" s="87">
        <f t="shared" si="3"/>
        <v>0</v>
      </c>
      <c r="M39" s="89"/>
      <c r="N39" s="89"/>
      <c r="O39" s="89"/>
      <c r="P39" s="89"/>
      <c r="Q39" s="89"/>
      <c r="R39" s="86">
        <f t="shared" si="1"/>
        <v>0</v>
      </c>
      <c r="S39" s="45"/>
    </row>
    <row r="40" spans="1:19" s="15" customFormat="1" ht="94.5" hidden="1">
      <c r="A40" s="84"/>
      <c r="B40" s="157" t="s">
        <v>232</v>
      </c>
      <c r="C40" s="52">
        <v>3160</v>
      </c>
      <c r="D40" s="78" t="s">
        <v>33</v>
      </c>
      <c r="E40" s="64" t="s">
        <v>74</v>
      </c>
      <c r="F40" s="60" t="s">
        <v>94</v>
      </c>
      <c r="G40" s="156">
        <f t="shared" si="4"/>
        <v>0</v>
      </c>
      <c r="H40" s="154"/>
      <c r="I40" s="154"/>
      <c r="J40" s="154"/>
      <c r="K40" s="131"/>
      <c r="L40" s="87">
        <f t="shared" si="3"/>
        <v>0</v>
      </c>
      <c r="M40" s="131"/>
      <c r="N40" s="131"/>
      <c r="O40" s="131"/>
      <c r="P40" s="131"/>
      <c r="Q40" s="131"/>
      <c r="R40" s="86">
        <f t="shared" si="1"/>
        <v>0</v>
      </c>
      <c r="S40" s="45"/>
    </row>
    <row r="41" spans="1:19" s="15" customFormat="1" ht="17.25" customHeight="1" hidden="1">
      <c r="A41" s="84"/>
      <c r="B41" s="157" t="s">
        <v>232</v>
      </c>
      <c r="C41" s="69">
        <v>3241</v>
      </c>
      <c r="D41" s="61"/>
      <c r="E41" s="69">
        <v>1090</v>
      </c>
      <c r="F41" s="90" t="s">
        <v>142</v>
      </c>
      <c r="G41" s="156">
        <f t="shared" si="4"/>
        <v>0</v>
      </c>
      <c r="H41" s="156"/>
      <c r="I41" s="156"/>
      <c r="J41" s="156"/>
      <c r="K41" s="86"/>
      <c r="L41" s="87">
        <f t="shared" si="3"/>
        <v>0</v>
      </c>
      <c r="M41" s="86"/>
      <c r="N41" s="86"/>
      <c r="O41" s="86"/>
      <c r="P41" s="86"/>
      <c r="Q41" s="86"/>
      <c r="R41" s="86">
        <f t="shared" si="1"/>
        <v>0</v>
      </c>
      <c r="S41" s="45"/>
    </row>
    <row r="42" spans="1:19" s="15" customFormat="1" ht="32.25" customHeight="1">
      <c r="A42" s="84"/>
      <c r="B42" s="157" t="s">
        <v>232</v>
      </c>
      <c r="C42" s="256">
        <v>3241</v>
      </c>
      <c r="D42" s="170"/>
      <c r="E42" s="256">
        <v>1090</v>
      </c>
      <c r="F42" s="257" t="s">
        <v>142</v>
      </c>
      <c r="G42" s="156">
        <f t="shared" si="4"/>
        <v>8262.393</v>
      </c>
      <c r="H42" s="156">
        <v>8262.393</v>
      </c>
      <c r="I42" s="156">
        <v>7714.377</v>
      </c>
      <c r="J42" s="156">
        <v>219.285</v>
      </c>
      <c r="K42" s="87"/>
      <c r="L42" s="87">
        <f t="shared" si="3"/>
        <v>22.795</v>
      </c>
      <c r="M42" s="87"/>
      <c r="N42" s="87">
        <v>22.795</v>
      </c>
      <c r="O42" s="87">
        <v>22.702</v>
      </c>
      <c r="P42" s="87"/>
      <c r="Q42" s="87"/>
      <c r="R42" s="86">
        <f t="shared" si="1"/>
        <v>8285.188</v>
      </c>
      <c r="S42" s="45"/>
    </row>
    <row r="43" spans="1:19" s="15" customFormat="1" ht="30.75" customHeight="1">
      <c r="A43" s="84"/>
      <c r="B43" s="157" t="s">
        <v>238</v>
      </c>
      <c r="C43" s="52">
        <v>4030</v>
      </c>
      <c r="D43" s="79">
        <v>110201</v>
      </c>
      <c r="E43" s="74" t="s">
        <v>76</v>
      </c>
      <c r="F43" s="60" t="s">
        <v>79</v>
      </c>
      <c r="G43" s="156">
        <f t="shared" si="4"/>
        <v>4649.62</v>
      </c>
      <c r="H43" s="156">
        <v>4649.62</v>
      </c>
      <c r="I43" s="156">
        <v>4245.34</v>
      </c>
      <c r="J43" s="156">
        <v>273.9</v>
      </c>
      <c r="K43" s="87"/>
      <c r="L43" s="87">
        <f t="shared" si="3"/>
        <v>6</v>
      </c>
      <c r="M43" s="87"/>
      <c r="N43" s="87">
        <v>6</v>
      </c>
      <c r="O43" s="87"/>
      <c r="P43" s="87"/>
      <c r="Q43" s="87"/>
      <c r="R43" s="86">
        <f t="shared" si="1"/>
        <v>4655.62</v>
      </c>
      <c r="S43" s="45"/>
    </row>
    <row r="44" spans="1:19" s="15" customFormat="1" ht="30.75" customHeight="1">
      <c r="A44" s="84"/>
      <c r="B44" s="157" t="s">
        <v>239</v>
      </c>
      <c r="C44" s="52">
        <v>4040</v>
      </c>
      <c r="D44" s="75">
        <v>110202</v>
      </c>
      <c r="E44" s="77" t="s">
        <v>76</v>
      </c>
      <c r="F44" s="60" t="s">
        <v>80</v>
      </c>
      <c r="G44" s="156">
        <f t="shared" si="4"/>
        <v>1383.602</v>
      </c>
      <c r="H44" s="156">
        <v>1383.602</v>
      </c>
      <c r="I44" s="156">
        <v>1007.783</v>
      </c>
      <c r="J44" s="156">
        <v>145.729</v>
      </c>
      <c r="K44" s="87"/>
      <c r="L44" s="87">
        <f t="shared" si="3"/>
        <v>0.5</v>
      </c>
      <c r="M44" s="87"/>
      <c r="N44" s="87">
        <v>0.5</v>
      </c>
      <c r="O44" s="87"/>
      <c r="P44" s="87"/>
      <c r="Q44" s="87"/>
      <c r="R44" s="86">
        <f t="shared" si="1"/>
        <v>1384.102</v>
      </c>
      <c r="S44" s="45"/>
    </row>
    <row r="45" spans="1:19" s="15" customFormat="1" ht="35.25" customHeight="1">
      <c r="A45" s="84"/>
      <c r="B45" s="157" t="s">
        <v>240</v>
      </c>
      <c r="C45" s="52">
        <v>4060</v>
      </c>
      <c r="D45" s="80">
        <v>110204</v>
      </c>
      <c r="E45" s="81" t="s">
        <v>75</v>
      </c>
      <c r="F45" s="60" t="s">
        <v>81</v>
      </c>
      <c r="G45" s="156">
        <f t="shared" si="4"/>
        <v>7040.041</v>
      </c>
      <c r="H45" s="156">
        <v>7040.041</v>
      </c>
      <c r="I45" s="156">
        <v>5914.059</v>
      </c>
      <c r="J45" s="156">
        <v>854.302</v>
      </c>
      <c r="K45" s="87"/>
      <c r="L45" s="87">
        <f t="shared" si="3"/>
        <v>39.913</v>
      </c>
      <c r="M45" s="87"/>
      <c r="N45" s="87">
        <v>39.913</v>
      </c>
      <c r="O45" s="87">
        <v>39.813</v>
      </c>
      <c r="P45" s="87">
        <v>0.1</v>
      </c>
      <c r="Q45" s="87"/>
      <c r="R45" s="86">
        <f t="shared" si="1"/>
        <v>7079.954</v>
      </c>
      <c r="S45" s="45"/>
    </row>
    <row r="46" spans="1:19" s="15" customFormat="1" ht="35.25" customHeight="1">
      <c r="A46" s="84"/>
      <c r="B46" s="157" t="s">
        <v>241</v>
      </c>
      <c r="C46" s="82">
        <v>4082</v>
      </c>
      <c r="D46" s="79"/>
      <c r="E46" s="83" t="s">
        <v>82</v>
      </c>
      <c r="F46" s="72" t="s">
        <v>95</v>
      </c>
      <c r="G46" s="156">
        <f t="shared" si="4"/>
        <v>150</v>
      </c>
      <c r="H46" s="156">
        <v>150</v>
      </c>
      <c r="I46" s="156"/>
      <c r="J46" s="156"/>
      <c r="K46" s="87"/>
      <c r="L46" s="87">
        <f t="shared" si="3"/>
        <v>0</v>
      </c>
      <c r="M46" s="87"/>
      <c r="N46" s="87"/>
      <c r="O46" s="87"/>
      <c r="P46" s="87"/>
      <c r="Q46" s="87"/>
      <c r="R46" s="86">
        <f t="shared" si="1"/>
        <v>150</v>
      </c>
      <c r="S46" s="45"/>
    </row>
    <row r="47" spans="1:19" s="15" customFormat="1" ht="35.25" customHeight="1">
      <c r="A47" s="84"/>
      <c r="B47" s="157" t="s">
        <v>242</v>
      </c>
      <c r="C47" s="52">
        <v>5031</v>
      </c>
      <c r="D47" s="53">
        <v>130107</v>
      </c>
      <c r="E47" s="64" t="s">
        <v>65</v>
      </c>
      <c r="F47" s="60" t="s">
        <v>21</v>
      </c>
      <c r="G47" s="156">
        <f t="shared" si="4"/>
        <v>2942.059</v>
      </c>
      <c r="H47" s="156">
        <v>2942.059</v>
      </c>
      <c r="I47" s="156">
        <v>2165.189</v>
      </c>
      <c r="J47" s="156">
        <v>192.2</v>
      </c>
      <c r="K47" s="87"/>
      <c r="L47" s="87">
        <f t="shared" si="3"/>
        <v>0</v>
      </c>
      <c r="M47" s="87"/>
      <c r="N47" s="87"/>
      <c r="O47" s="87"/>
      <c r="P47" s="87"/>
      <c r="Q47" s="87"/>
      <c r="R47" s="86">
        <f t="shared" si="1"/>
        <v>2942.059</v>
      </c>
      <c r="S47" s="45"/>
    </row>
    <row r="48" spans="1:19" s="15" customFormat="1" ht="35.25" customHeight="1">
      <c r="A48" s="84"/>
      <c r="B48" s="157" t="s">
        <v>243</v>
      </c>
      <c r="C48" s="52">
        <v>5062</v>
      </c>
      <c r="D48" s="53"/>
      <c r="E48" s="64" t="s">
        <v>65</v>
      </c>
      <c r="F48" s="60" t="s">
        <v>197</v>
      </c>
      <c r="G48" s="156">
        <f t="shared" si="4"/>
        <v>1709.407</v>
      </c>
      <c r="H48" s="156">
        <v>1709.407</v>
      </c>
      <c r="I48" s="156">
        <v>1373.679</v>
      </c>
      <c r="J48" s="156">
        <v>245.578</v>
      </c>
      <c r="K48" s="87"/>
      <c r="L48" s="87">
        <f t="shared" si="3"/>
        <v>0</v>
      </c>
      <c r="M48" s="87"/>
      <c r="N48" s="87"/>
      <c r="O48" s="87"/>
      <c r="P48" s="87"/>
      <c r="Q48" s="87"/>
      <c r="R48" s="86">
        <f t="shared" si="1"/>
        <v>1709.407</v>
      </c>
      <c r="S48" s="45"/>
    </row>
    <row r="49" spans="1:19" s="15" customFormat="1" ht="35.25" customHeight="1">
      <c r="A49" s="84"/>
      <c r="B49" s="234" t="s">
        <v>244</v>
      </c>
      <c r="C49" s="116">
        <v>6013</v>
      </c>
      <c r="D49" s="116"/>
      <c r="E49" s="113" t="s">
        <v>198</v>
      </c>
      <c r="F49" s="138" t="s">
        <v>245</v>
      </c>
      <c r="G49" s="156">
        <f t="shared" si="4"/>
        <v>557.208</v>
      </c>
      <c r="H49" s="156">
        <v>557.208</v>
      </c>
      <c r="I49" s="156"/>
      <c r="J49" s="156"/>
      <c r="K49" s="87"/>
      <c r="L49" s="87">
        <f t="shared" si="3"/>
        <v>0</v>
      </c>
      <c r="M49" s="87"/>
      <c r="N49" s="87"/>
      <c r="O49" s="87"/>
      <c r="P49" s="87"/>
      <c r="Q49" s="87"/>
      <c r="R49" s="86">
        <f t="shared" si="1"/>
        <v>557.208</v>
      </c>
      <c r="S49" s="45"/>
    </row>
    <row r="50" spans="1:19" s="15" customFormat="1" ht="27.75" customHeight="1">
      <c r="A50" s="84"/>
      <c r="B50" s="234" t="s">
        <v>246</v>
      </c>
      <c r="C50" s="116">
        <v>6030</v>
      </c>
      <c r="D50" s="224"/>
      <c r="E50" s="151" t="s">
        <v>198</v>
      </c>
      <c r="F50" s="138" t="s">
        <v>199</v>
      </c>
      <c r="G50" s="156">
        <f t="shared" si="4"/>
        <v>8500</v>
      </c>
      <c r="H50" s="156">
        <v>8500</v>
      </c>
      <c r="I50" s="156"/>
      <c r="J50" s="156">
        <v>1800</v>
      </c>
      <c r="K50" s="87"/>
      <c r="L50" s="87">
        <f t="shared" si="3"/>
        <v>0</v>
      </c>
      <c r="M50" s="87"/>
      <c r="N50" s="87"/>
      <c r="O50" s="87"/>
      <c r="P50" s="87"/>
      <c r="Q50" s="87"/>
      <c r="R50" s="86">
        <f t="shared" si="1"/>
        <v>8500</v>
      </c>
      <c r="S50" s="45"/>
    </row>
    <row r="51" spans="1:19" s="15" customFormat="1" ht="30" customHeight="1">
      <c r="A51" s="84"/>
      <c r="B51" s="234" t="s">
        <v>271</v>
      </c>
      <c r="C51" s="116">
        <v>7321</v>
      </c>
      <c r="D51" s="228"/>
      <c r="E51" s="113" t="s">
        <v>273</v>
      </c>
      <c r="F51" s="138" t="s">
        <v>274</v>
      </c>
      <c r="G51" s="156"/>
      <c r="H51" s="156"/>
      <c r="I51" s="156"/>
      <c r="J51" s="156"/>
      <c r="K51" s="87"/>
      <c r="L51" s="87">
        <v>716.309</v>
      </c>
      <c r="M51" s="87">
        <v>716.309</v>
      </c>
      <c r="N51" s="87"/>
      <c r="O51" s="87"/>
      <c r="P51" s="87"/>
      <c r="Q51" s="87">
        <v>716.309</v>
      </c>
      <c r="R51" s="86">
        <f t="shared" si="1"/>
        <v>716.309</v>
      </c>
      <c r="S51" s="45"/>
    </row>
    <row r="52" spans="1:19" s="15" customFormat="1" ht="39" customHeight="1">
      <c r="A52" s="84"/>
      <c r="B52" s="157" t="s">
        <v>247</v>
      </c>
      <c r="C52" s="116">
        <v>8330</v>
      </c>
      <c r="D52" s="235"/>
      <c r="E52" s="236" t="s">
        <v>248</v>
      </c>
      <c r="F52" s="138" t="s">
        <v>249</v>
      </c>
      <c r="G52" s="156">
        <f t="shared" si="4"/>
        <v>0</v>
      </c>
      <c r="H52" s="137"/>
      <c r="I52" s="137"/>
      <c r="J52" s="137"/>
      <c r="K52" s="87"/>
      <c r="L52" s="87">
        <f>N52</f>
        <v>64</v>
      </c>
      <c r="M52" s="87"/>
      <c r="N52" s="87">
        <v>64</v>
      </c>
      <c r="O52" s="87"/>
      <c r="P52" s="87"/>
      <c r="Q52" s="87"/>
      <c r="R52" s="86">
        <f t="shared" si="1"/>
        <v>64</v>
      </c>
      <c r="S52" s="45"/>
    </row>
    <row r="53" spans="1:19" s="15" customFormat="1" ht="32.25" customHeight="1">
      <c r="A53" s="84"/>
      <c r="B53" s="85"/>
      <c r="C53" s="66">
        <v>37</v>
      </c>
      <c r="D53" s="66"/>
      <c r="E53" s="58"/>
      <c r="F53" s="59" t="s">
        <v>253</v>
      </c>
      <c r="G53" s="136">
        <f>G55+G57+G56+G54</f>
        <v>14191.454</v>
      </c>
      <c r="H53" s="136">
        <f>H55+H57+H56+H54</f>
        <v>13991.454</v>
      </c>
      <c r="I53" s="136">
        <f>I55+I57+I56+I54</f>
        <v>1335.545</v>
      </c>
      <c r="J53" s="136">
        <f>J55+J57+J56+J54</f>
        <v>65.057</v>
      </c>
      <c r="K53" s="86">
        <f>K55+K57</f>
        <v>0</v>
      </c>
      <c r="L53" s="136">
        <f aca="true" t="shared" si="5" ref="L53:Q53">L55+L57+L56+L58</f>
        <v>899.651</v>
      </c>
      <c r="M53" s="136">
        <f t="shared" si="5"/>
        <v>899.651</v>
      </c>
      <c r="N53" s="136">
        <f t="shared" si="5"/>
        <v>0</v>
      </c>
      <c r="O53" s="136">
        <f t="shared" si="5"/>
        <v>0</v>
      </c>
      <c r="P53" s="136">
        <f t="shared" si="5"/>
        <v>0</v>
      </c>
      <c r="Q53" s="136">
        <f t="shared" si="5"/>
        <v>899.651</v>
      </c>
      <c r="R53" s="86">
        <f aca="true" t="shared" si="6" ref="R53:R59">L53+G53</f>
        <v>15091.105</v>
      </c>
      <c r="S53" s="49"/>
    </row>
    <row r="54" spans="1:19" s="15" customFormat="1" ht="32.25" customHeight="1">
      <c r="A54" s="84"/>
      <c r="B54" s="240" t="s">
        <v>251</v>
      </c>
      <c r="C54" s="240" t="s">
        <v>195</v>
      </c>
      <c r="D54" s="238" t="s">
        <v>62</v>
      </c>
      <c r="E54" s="76" t="s">
        <v>62</v>
      </c>
      <c r="F54" s="242" t="s">
        <v>263</v>
      </c>
      <c r="G54" s="152">
        <f>H54</f>
        <v>1491.454</v>
      </c>
      <c r="H54" s="152">
        <v>1491.454</v>
      </c>
      <c r="I54" s="152">
        <v>1335.545</v>
      </c>
      <c r="J54" s="152">
        <v>65.057</v>
      </c>
      <c r="K54" s="86"/>
      <c r="L54" s="86"/>
      <c r="M54" s="86"/>
      <c r="N54" s="86"/>
      <c r="O54" s="86"/>
      <c r="P54" s="86"/>
      <c r="Q54" s="86"/>
      <c r="R54" s="86">
        <f t="shared" si="6"/>
        <v>1491.454</v>
      </c>
      <c r="S54" s="49"/>
    </row>
    <row r="55" spans="1:19" s="15" customFormat="1" ht="19.5" customHeight="1" hidden="1">
      <c r="A55" s="84"/>
      <c r="B55" s="85"/>
      <c r="C55" s="64"/>
      <c r="D55" s="64"/>
      <c r="E55" s="76"/>
      <c r="F55" s="63"/>
      <c r="G55" s="137"/>
      <c r="H55" s="137"/>
      <c r="I55" s="137"/>
      <c r="J55" s="137"/>
      <c r="K55" s="87"/>
      <c r="L55" s="87"/>
      <c r="M55" s="87"/>
      <c r="N55" s="87"/>
      <c r="O55" s="87"/>
      <c r="P55" s="87"/>
      <c r="Q55" s="87"/>
      <c r="R55" s="86">
        <f t="shared" si="6"/>
        <v>0</v>
      </c>
      <c r="S55" s="45"/>
    </row>
    <row r="56" spans="1:19" s="15" customFormat="1" ht="22.5" customHeight="1">
      <c r="A56" s="84"/>
      <c r="B56" s="240" t="s">
        <v>254</v>
      </c>
      <c r="C56" s="240" t="s">
        <v>255</v>
      </c>
      <c r="D56" s="241" t="s">
        <v>256</v>
      </c>
      <c r="E56" s="236" t="s">
        <v>256</v>
      </c>
      <c r="F56" s="242" t="s">
        <v>257</v>
      </c>
      <c r="G56" s="156">
        <f>H56</f>
        <v>12500</v>
      </c>
      <c r="H56" s="137">
        <v>12500</v>
      </c>
      <c r="I56" s="137"/>
      <c r="J56" s="137"/>
      <c r="K56" s="87"/>
      <c r="L56" s="87"/>
      <c r="M56" s="87"/>
      <c r="N56" s="87"/>
      <c r="O56" s="87"/>
      <c r="P56" s="87"/>
      <c r="Q56" s="87"/>
      <c r="R56" s="86">
        <f t="shared" si="6"/>
        <v>12500</v>
      </c>
      <c r="S56" s="45"/>
    </row>
    <row r="57" spans="1:19" s="124" customFormat="1" ht="21.75" customHeight="1">
      <c r="A57" s="133"/>
      <c r="B57" s="330" t="s">
        <v>258</v>
      </c>
      <c r="C57" s="331" t="s">
        <v>259</v>
      </c>
      <c r="D57" s="332" t="s">
        <v>66</v>
      </c>
      <c r="E57" s="236" t="s">
        <v>66</v>
      </c>
      <c r="F57" s="138" t="s">
        <v>304</v>
      </c>
      <c r="G57" s="156">
        <v>200</v>
      </c>
      <c r="H57" s="156"/>
      <c r="I57" s="156"/>
      <c r="J57" s="156"/>
      <c r="K57" s="156"/>
      <c r="L57" s="156">
        <f>N57+Q57</f>
        <v>0</v>
      </c>
      <c r="M57" s="156"/>
      <c r="N57" s="156"/>
      <c r="O57" s="156"/>
      <c r="P57" s="156"/>
      <c r="Q57" s="156"/>
      <c r="R57" s="136">
        <f t="shared" si="6"/>
        <v>200</v>
      </c>
      <c r="S57" s="123"/>
    </row>
    <row r="58" spans="1:19" s="15" customFormat="1" ht="23.25" customHeight="1">
      <c r="A58" s="84"/>
      <c r="B58" s="240" t="s">
        <v>260</v>
      </c>
      <c r="C58" s="240" t="s">
        <v>261</v>
      </c>
      <c r="D58" s="238" t="s">
        <v>67</v>
      </c>
      <c r="E58" s="236" t="s">
        <v>67</v>
      </c>
      <c r="F58" s="242" t="s">
        <v>262</v>
      </c>
      <c r="G58" s="152"/>
      <c r="H58" s="152"/>
      <c r="I58" s="137"/>
      <c r="J58" s="137"/>
      <c r="K58" s="87"/>
      <c r="L58" s="87">
        <v>899.651</v>
      </c>
      <c r="M58" s="87">
        <v>899.651</v>
      </c>
      <c r="N58" s="87"/>
      <c r="O58" s="87"/>
      <c r="P58" s="87"/>
      <c r="Q58" s="87">
        <v>899.651</v>
      </c>
      <c r="R58" s="86">
        <f t="shared" si="6"/>
        <v>899.651</v>
      </c>
      <c r="S58" s="45"/>
    </row>
    <row r="59" spans="1:19" s="15" customFormat="1" ht="19.5" customHeight="1">
      <c r="A59" s="14"/>
      <c r="B59" s="174"/>
      <c r="C59" s="274" t="s">
        <v>77</v>
      </c>
      <c r="D59" s="274"/>
      <c r="E59" s="274"/>
      <c r="F59" s="135" t="s">
        <v>282</v>
      </c>
      <c r="G59" s="275">
        <f aca="true" t="shared" si="7" ref="G59:Q59">SUM(G60:G61)</f>
        <v>4516.349</v>
      </c>
      <c r="H59" s="275">
        <f t="shared" si="7"/>
        <v>4516.349</v>
      </c>
      <c r="I59" s="275">
        <f t="shared" si="7"/>
        <v>4055.409</v>
      </c>
      <c r="J59" s="275">
        <f t="shared" si="7"/>
        <v>421.243</v>
      </c>
      <c r="K59" s="275">
        <f t="shared" si="7"/>
        <v>0</v>
      </c>
      <c r="L59" s="275">
        <f t="shared" si="7"/>
        <v>0</v>
      </c>
      <c r="M59" s="275">
        <f t="shared" si="7"/>
        <v>0</v>
      </c>
      <c r="N59" s="275">
        <f t="shared" si="7"/>
        <v>0</v>
      </c>
      <c r="O59" s="275">
        <f t="shared" si="7"/>
        <v>0</v>
      </c>
      <c r="P59" s="275">
        <f t="shared" si="7"/>
        <v>0</v>
      </c>
      <c r="Q59" s="275">
        <f t="shared" si="7"/>
        <v>0</v>
      </c>
      <c r="R59" s="136">
        <f t="shared" si="6"/>
        <v>4516.349</v>
      </c>
      <c r="S59" s="49"/>
    </row>
    <row r="60" spans="1:19" s="15" customFormat="1" ht="63.75" customHeight="1">
      <c r="A60" s="14"/>
      <c r="B60" s="157" t="s">
        <v>218</v>
      </c>
      <c r="C60" s="113" t="s">
        <v>217</v>
      </c>
      <c r="D60" s="113" t="s">
        <v>24</v>
      </c>
      <c r="E60" s="113" t="s">
        <v>62</v>
      </c>
      <c r="F60" s="138" t="s">
        <v>264</v>
      </c>
      <c r="G60" s="156">
        <f>H60</f>
        <v>4516.349</v>
      </c>
      <c r="H60" s="276">
        <v>4516.349</v>
      </c>
      <c r="I60" s="276">
        <v>4055.409</v>
      </c>
      <c r="J60" s="276">
        <v>421.243</v>
      </c>
      <c r="K60" s="276"/>
      <c r="L60" s="276">
        <f>N60+Q60</f>
        <v>0</v>
      </c>
      <c r="M60" s="276"/>
      <c r="N60" s="276"/>
      <c r="O60" s="276"/>
      <c r="P60" s="276"/>
      <c r="Q60" s="276"/>
      <c r="R60" s="156">
        <f>L60+G60</f>
        <v>4516.349</v>
      </c>
      <c r="S60" s="49"/>
    </row>
    <row r="61" spans="1:19" s="15" customFormat="1" ht="27.75" customHeight="1" hidden="1">
      <c r="A61" s="14"/>
      <c r="B61" s="157"/>
      <c r="C61" s="113"/>
      <c r="D61" s="237"/>
      <c r="E61" s="232"/>
      <c r="F61" s="277"/>
      <c r="G61" s="15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156"/>
      <c r="S61" s="49"/>
    </row>
    <row r="62" spans="1:19" s="15" customFormat="1" ht="24" customHeight="1">
      <c r="A62" s="14"/>
      <c r="B62" s="157"/>
      <c r="C62" s="134">
        <v>37</v>
      </c>
      <c r="D62" s="134"/>
      <c r="E62" s="274"/>
      <c r="F62" s="135" t="s">
        <v>332</v>
      </c>
      <c r="G62" s="136">
        <f>H62</f>
        <v>199.025</v>
      </c>
      <c r="H62" s="275">
        <f aca="true" t="shared" si="8" ref="H62:Q62">SUM(H63:H63)</f>
        <v>199.025</v>
      </c>
      <c r="I62" s="275">
        <f t="shared" si="8"/>
        <v>199.025</v>
      </c>
      <c r="J62" s="275">
        <f t="shared" si="8"/>
        <v>0</v>
      </c>
      <c r="K62" s="275">
        <f t="shared" si="8"/>
        <v>0</v>
      </c>
      <c r="L62" s="275">
        <f>N62+Q62</f>
        <v>0</v>
      </c>
      <c r="M62" s="275">
        <f t="shared" si="8"/>
        <v>0</v>
      </c>
      <c r="N62" s="275">
        <f t="shared" si="8"/>
        <v>0</v>
      </c>
      <c r="O62" s="275">
        <f t="shared" si="8"/>
        <v>0</v>
      </c>
      <c r="P62" s="275">
        <f t="shared" si="8"/>
        <v>0</v>
      </c>
      <c r="Q62" s="275">
        <f t="shared" si="8"/>
        <v>0</v>
      </c>
      <c r="R62" s="136">
        <f>L62+G62</f>
        <v>199.025</v>
      </c>
      <c r="S62" s="49"/>
    </row>
    <row r="63" spans="1:19" s="15" customFormat="1" ht="45" customHeight="1">
      <c r="A63" s="14"/>
      <c r="B63" s="157" t="s">
        <v>251</v>
      </c>
      <c r="C63" s="113" t="s">
        <v>195</v>
      </c>
      <c r="D63" s="113" t="s">
        <v>25</v>
      </c>
      <c r="E63" s="232" t="s">
        <v>62</v>
      </c>
      <c r="F63" s="252" t="s">
        <v>250</v>
      </c>
      <c r="G63" s="156">
        <f>H63</f>
        <v>199.025</v>
      </c>
      <c r="H63" s="276">
        <v>199.025</v>
      </c>
      <c r="I63" s="276">
        <v>199.025</v>
      </c>
      <c r="J63" s="276"/>
      <c r="K63" s="276"/>
      <c r="L63" s="276">
        <f>N63+Q63</f>
        <v>0</v>
      </c>
      <c r="M63" s="275"/>
      <c r="N63" s="275"/>
      <c r="O63" s="275"/>
      <c r="P63" s="275"/>
      <c r="Q63" s="275"/>
      <c r="R63" s="136">
        <f>L63+G63</f>
        <v>199.025</v>
      </c>
      <c r="S63" s="49"/>
    </row>
    <row r="64" spans="1:19" s="15" customFormat="1" ht="43.5" customHeight="1">
      <c r="A64" s="14"/>
      <c r="B64" s="278" t="s">
        <v>265</v>
      </c>
      <c r="C64" s="274" t="s">
        <v>265</v>
      </c>
      <c r="D64" s="237"/>
      <c r="E64" s="279" t="s">
        <v>265</v>
      </c>
      <c r="F64" s="280" t="s">
        <v>154</v>
      </c>
      <c r="G64" s="315">
        <f aca="true" t="shared" si="9" ref="G64:Q64">G62+G59+G53+G12</f>
        <v>222714.01400000002</v>
      </c>
      <c r="H64" s="315">
        <f t="shared" si="9"/>
        <v>222514.01400000002</v>
      </c>
      <c r="I64" s="315">
        <f t="shared" si="9"/>
        <v>157819.426</v>
      </c>
      <c r="J64" s="315">
        <f t="shared" si="9"/>
        <v>25790.837</v>
      </c>
      <c r="K64" s="315">
        <f t="shared" si="9"/>
        <v>0</v>
      </c>
      <c r="L64" s="315">
        <f t="shared" si="9"/>
        <v>3850.531</v>
      </c>
      <c r="M64" s="315">
        <f t="shared" si="9"/>
        <v>1804.3049999999998</v>
      </c>
      <c r="N64" s="315">
        <f t="shared" si="9"/>
        <v>2046.226</v>
      </c>
      <c r="O64" s="315">
        <f t="shared" si="9"/>
        <v>376.299</v>
      </c>
      <c r="P64" s="315">
        <f t="shared" si="9"/>
        <v>26.606</v>
      </c>
      <c r="Q64" s="315">
        <f t="shared" si="9"/>
        <v>1804.3049999999998</v>
      </c>
      <c r="R64" s="136">
        <f>L64+G64</f>
        <v>226564.545</v>
      </c>
      <c r="S64" s="49"/>
    </row>
    <row r="65" spans="1:19" s="15" customFormat="1" ht="15.75">
      <c r="A65" s="14"/>
      <c r="B65" s="335"/>
      <c r="C65" s="336"/>
      <c r="D65" s="336"/>
      <c r="E65" s="336"/>
      <c r="F65" s="337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9"/>
      <c r="S65" s="49"/>
    </row>
    <row r="66" spans="1:19" s="15" customFormat="1" ht="15.75">
      <c r="A66" s="14"/>
      <c r="B66" s="335"/>
      <c r="C66" s="336"/>
      <c r="D66" s="336"/>
      <c r="E66" s="336"/>
      <c r="F66" s="337"/>
      <c r="G66" s="338"/>
      <c r="H66" s="338"/>
      <c r="I66" s="338"/>
      <c r="J66" s="338"/>
      <c r="K66" s="338"/>
      <c r="L66" s="338"/>
      <c r="M66" s="338"/>
      <c r="N66" s="338"/>
      <c r="O66" s="338"/>
      <c r="P66" s="402" t="s">
        <v>323</v>
      </c>
      <c r="Q66" s="402"/>
      <c r="R66" s="402"/>
      <c r="S66" s="49"/>
    </row>
    <row r="67" spans="1:20" s="15" customFormat="1" ht="15.75">
      <c r="A67" s="14"/>
      <c r="B67" s="334" t="s">
        <v>290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402"/>
      <c r="Q67" s="402"/>
      <c r="R67" s="402"/>
      <c r="S67" s="333"/>
      <c r="T67" s="125"/>
    </row>
    <row r="68" spans="1:19" s="15" customFormat="1" ht="15.75">
      <c r="A68" s="14"/>
      <c r="B68" s="46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</row>
    <row r="69" spans="1:2" s="15" customFormat="1" ht="15" customHeight="1">
      <c r="A69" s="14"/>
      <c r="B69" s="46"/>
    </row>
    <row r="70" spans="1:19" s="15" customFormat="1" ht="27.75" customHeight="1">
      <c r="A70" s="14"/>
      <c r="B70" s="4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5"/>
    </row>
    <row r="71" spans="2:19" ht="15.75">
      <c r="B71" s="47"/>
      <c r="C71" s="55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30"/>
    </row>
    <row r="72" ht="12.75">
      <c r="I72" s="65"/>
    </row>
    <row r="75" spans="9:14" ht="12.75">
      <c r="I75" s="120"/>
      <c r="N75" s="65"/>
    </row>
  </sheetData>
  <sheetProtection/>
  <mergeCells count="26">
    <mergeCell ref="C70:R70"/>
    <mergeCell ref="I9:I10"/>
    <mergeCell ref="J9:J10"/>
    <mergeCell ref="C7:C10"/>
    <mergeCell ref="L8:L10"/>
    <mergeCell ref="P9:P10"/>
    <mergeCell ref="C68:S68"/>
    <mergeCell ref="E7:E10"/>
    <mergeCell ref="I8:J8"/>
    <mergeCell ref="G8:G10"/>
    <mergeCell ref="O5:R5"/>
    <mergeCell ref="R7:R10"/>
    <mergeCell ref="L7:Q7"/>
    <mergeCell ref="N8:N10"/>
    <mergeCell ref="B3:R3"/>
    <mergeCell ref="P1:R1"/>
    <mergeCell ref="O8:P8"/>
    <mergeCell ref="G7:K7"/>
    <mergeCell ref="K8:K10"/>
    <mergeCell ref="B7:B10"/>
    <mergeCell ref="Q8:Q10"/>
    <mergeCell ref="M8:M10"/>
    <mergeCell ref="H8:H10"/>
    <mergeCell ref="O9:O10"/>
    <mergeCell ref="F7:F10"/>
    <mergeCell ref="P66:R67"/>
  </mergeCells>
  <printOptions horizontalCentered="1"/>
  <pageMargins left="0.25" right="0.25" top="0.75" bottom="0.75" header="0.3" footer="0.3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showGridLines="0" showZeros="0" zoomScale="70" zoomScaleNormal="70" zoomScaleSheetLayoutView="55" zoomScalePageLayoutView="0" workbookViewId="0" topLeftCell="D1">
      <pane xSplit="2" ySplit="10" topLeftCell="I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J5" sqref="J5"/>
    </sheetView>
  </sheetViews>
  <sheetFormatPr defaultColWidth="9.16015625" defaultRowHeight="12.75"/>
  <cols>
    <col min="1" max="1" width="0.328125" style="180" hidden="1" customWidth="1"/>
    <col min="2" max="2" width="4.33203125" style="180" hidden="1" customWidth="1"/>
    <col min="3" max="3" width="1.171875" style="180" hidden="1" customWidth="1"/>
    <col min="4" max="4" width="20.5" style="180" customWidth="1"/>
    <col min="5" max="5" width="56" style="180" customWidth="1"/>
    <col min="6" max="9" width="30.33203125" style="180" customWidth="1"/>
    <col min="10" max="11" width="30.33203125" style="221" customWidth="1"/>
    <col min="12" max="16" width="30.33203125" style="180" customWidth="1"/>
    <col min="17" max="17" width="26.33203125" style="180" customWidth="1"/>
    <col min="18" max="18" width="36.66015625" style="180" customWidth="1"/>
    <col min="19" max="19" width="24.16015625" style="180" customWidth="1"/>
    <col min="20" max="20" width="19.33203125" style="180" customWidth="1"/>
    <col min="21" max="21" width="26.16015625" style="180" customWidth="1"/>
    <col min="22" max="22" width="37.33203125" style="180" customWidth="1"/>
    <col min="23" max="23" width="17.16015625" style="180" customWidth="1"/>
    <col min="24" max="24" width="20.16015625" style="180" customWidth="1"/>
    <col min="25" max="16384" width="9.16015625" style="180" customWidth="1"/>
  </cols>
  <sheetData>
    <row r="1" spans="4:17" ht="71.25" customHeight="1">
      <c r="D1" s="48"/>
      <c r="E1" s="48"/>
      <c r="F1" s="48"/>
      <c r="G1" s="48"/>
      <c r="H1" s="48"/>
      <c r="I1" s="48"/>
      <c r="K1" s="403" t="s">
        <v>336</v>
      </c>
      <c r="L1" s="403"/>
      <c r="M1" s="177"/>
      <c r="N1" s="177"/>
      <c r="O1" s="177"/>
      <c r="P1" s="177"/>
      <c r="Q1" s="48"/>
    </row>
    <row r="2" spans="4:19" ht="18.75">
      <c r="D2" s="48"/>
      <c r="E2" s="48"/>
      <c r="F2" s="48"/>
      <c r="G2" s="48"/>
      <c r="H2" s="48"/>
      <c r="I2" s="48"/>
      <c r="J2" s="416"/>
      <c r="K2" s="417"/>
      <c r="L2" s="178"/>
      <c r="M2" s="177"/>
      <c r="N2" s="177"/>
      <c r="O2" s="177"/>
      <c r="P2" s="177"/>
      <c r="Q2" s="48"/>
      <c r="R2" s="250"/>
      <c r="S2" s="243"/>
    </row>
    <row r="3" spans="10:19" ht="21.75" customHeight="1">
      <c r="J3" s="181"/>
      <c r="K3" s="181"/>
      <c r="L3" s="177"/>
      <c r="M3" s="177"/>
      <c r="N3" s="177"/>
      <c r="O3" s="177"/>
      <c r="P3" s="177"/>
      <c r="R3" s="250"/>
      <c r="S3" s="243"/>
    </row>
    <row r="4" spans="4:19" ht="21.75" customHeight="1">
      <c r="D4" s="408" t="s">
        <v>202</v>
      </c>
      <c r="E4" s="408"/>
      <c r="F4" s="408"/>
      <c r="G4" s="408"/>
      <c r="H4" s="408"/>
      <c r="I4" s="408"/>
      <c r="J4" s="408"/>
      <c r="K4" s="408"/>
      <c r="L4" s="408"/>
      <c r="M4" s="177"/>
      <c r="N4" s="177"/>
      <c r="O4" s="177"/>
      <c r="P4" s="177"/>
      <c r="R4" s="250"/>
      <c r="S4" s="243"/>
    </row>
    <row r="5" spans="1:19" ht="28.5" customHeight="1">
      <c r="A5" s="182"/>
      <c r="B5" s="182"/>
      <c r="C5" s="182"/>
      <c r="D5" s="323">
        <v>12523000000</v>
      </c>
      <c r="E5" s="48"/>
      <c r="J5" s="180"/>
      <c r="K5" s="180"/>
      <c r="L5" s="340"/>
      <c r="M5" s="340"/>
      <c r="N5" s="341"/>
      <c r="O5" s="179"/>
      <c r="P5" s="183"/>
      <c r="Q5" s="342"/>
      <c r="R5" s="343"/>
      <c r="S5" s="344"/>
    </row>
    <row r="6" spans="1:19" ht="28.5" customHeight="1">
      <c r="A6" s="182"/>
      <c r="B6" s="182"/>
      <c r="C6" s="182"/>
      <c r="D6" s="322" t="s">
        <v>148</v>
      </c>
      <c r="E6" s="48"/>
      <c r="J6" s="180"/>
      <c r="K6" s="180"/>
      <c r="L6" s="340"/>
      <c r="M6" s="340"/>
      <c r="N6" s="179"/>
      <c r="O6" s="179"/>
      <c r="P6" s="183"/>
      <c r="Q6" s="184"/>
      <c r="R6" s="245"/>
      <c r="S6" s="244"/>
    </row>
    <row r="7" spans="1:19" s="48" customFormat="1" ht="21" customHeight="1">
      <c r="A7" s="185" t="s">
        <v>203</v>
      </c>
      <c r="B7" s="186" t="s">
        <v>204</v>
      </c>
      <c r="C7" s="187">
        <v>0</v>
      </c>
      <c r="D7" s="413" t="s">
        <v>205</v>
      </c>
      <c r="E7" s="413" t="s">
        <v>206</v>
      </c>
      <c r="F7" s="418" t="s">
        <v>308</v>
      </c>
      <c r="G7" s="419"/>
      <c r="H7" s="419"/>
      <c r="I7" s="419"/>
      <c r="J7" s="419"/>
      <c r="K7" s="419"/>
      <c r="L7" s="419"/>
      <c r="M7" s="419" t="s">
        <v>308</v>
      </c>
      <c r="N7" s="419"/>
      <c r="O7" s="419"/>
      <c r="P7" s="419"/>
      <c r="Q7" s="320"/>
      <c r="R7" s="421" t="s">
        <v>318</v>
      </c>
      <c r="S7" s="421"/>
    </row>
    <row r="8" spans="1:19" s="48" customFormat="1" ht="23.25" customHeight="1">
      <c r="A8" s="185" t="s">
        <v>207</v>
      </c>
      <c r="B8" s="186" t="s">
        <v>204</v>
      </c>
      <c r="C8" s="187">
        <v>0</v>
      </c>
      <c r="D8" s="414"/>
      <c r="E8" s="414"/>
      <c r="F8" s="409" t="s">
        <v>208</v>
      </c>
      <c r="G8" s="411" t="s">
        <v>209</v>
      </c>
      <c r="H8" s="422" t="s">
        <v>309</v>
      </c>
      <c r="I8" s="423"/>
      <c r="J8" s="423"/>
      <c r="K8" s="423"/>
      <c r="L8" s="423"/>
      <c r="M8" s="423" t="s">
        <v>309</v>
      </c>
      <c r="N8" s="423"/>
      <c r="O8" s="423"/>
      <c r="P8" s="424"/>
      <c r="Q8" s="420" t="s">
        <v>132</v>
      </c>
      <c r="R8" s="231" t="s">
        <v>310</v>
      </c>
      <c r="S8" s="420" t="s">
        <v>132</v>
      </c>
    </row>
    <row r="9" spans="1:19" s="48" customFormat="1" ht="280.5" customHeight="1">
      <c r="A9" s="185"/>
      <c r="B9" s="186"/>
      <c r="C9" s="187"/>
      <c r="D9" s="414"/>
      <c r="E9" s="414"/>
      <c r="F9" s="410"/>
      <c r="G9" s="412"/>
      <c r="H9" s="189" t="s">
        <v>20</v>
      </c>
      <c r="I9" s="189" t="s">
        <v>210</v>
      </c>
      <c r="J9" s="116" t="s">
        <v>311</v>
      </c>
      <c r="K9" s="116" t="s">
        <v>312</v>
      </c>
      <c r="L9" s="52" t="s">
        <v>313</v>
      </c>
      <c r="M9" s="52" t="s">
        <v>314</v>
      </c>
      <c r="N9" s="52" t="s">
        <v>315</v>
      </c>
      <c r="O9" s="188" t="s">
        <v>316</v>
      </c>
      <c r="P9" s="188" t="s">
        <v>317</v>
      </c>
      <c r="Q9" s="420"/>
      <c r="R9" s="225" t="s">
        <v>216</v>
      </c>
      <c r="S9" s="420"/>
    </row>
    <row r="10" spans="1:19" s="48" customFormat="1" ht="15.75">
      <c r="A10" s="185"/>
      <c r="B10" s="186"/>
      <c r="C10" s="187"/>
      <c r="D10" s="415"/>
      <c r="E10" s="415"/>
      <c r="F10" s="191">
        <v>41040200</v>
      </c>
      <c r="G10" s="191">
        <v>41040400</v>
      </c>
      <c r="H10" s="191">
        <v>41033900</v>
      </c>
      <c r="I10" s="191">
        <v>41051000</v>
      </c>
      <c r="J10" s="192">
        <v>41051000</v>
      </c>
      <c r="K10" s="192">
        <v>41051200</v>
      </c>
      <c r="L10" s="191">
        <v>41051200</v>
      </c>
      <c r="M10" s="191">
        <v>41051200</v>
      </c>
      <c r="N10" s="191">
        <v>41051200</v>
      </c>
      <c r="O10" s="193">
        <v>41053900</v>
      </c>
      <c r="P10" s="193">
        <v>41055000</v>
      </c>
      <c r="Q10" s="420"/>
      <c r="R10" s="378">
        <v>9770</v>
      </c>
      <c r="S10" s="420"/>
    </row>
    <row r="11" spans="1:19" s="48" customFormat="1" ht="29.25" customHeight="1">
      <c r="A11" s="185"/>
      <c r="B11" s="186"/>
      <c r="C11" s="187"/>
      <c r="D11" s="190">
        <v>99000000000</v>
      </c>
      <c r="E11" s="376" t="s">
        <v>305</v>
      </c>
      <c r="F11" s="191"/>
      <c r="G11" s="191"/>
      <c r="H11" s="223">
        <v>42911.5</v>
      </c>
      <c r="I11" s="191"/>
      <c r="J11" s="192"/>
      <c r="K11" s="192"/>
      <c r="L11" s="191"/>
      <c r="M11" s="191"/>
      <c r="N11" s="191"/>
      <c r="O11" s="190"/>
      <c r="P11" s="190"/>
      <c r="Q11" s="348">
        <f>SUM(F11:P11)</f>
        <v>42911.5</v>
      </c>
      <c r="R11" s="195"/>
      <c r="S11" s="348">
        <f>SUM(R11:R11)</f>
        <v>0</v>
      </c>
    </row>
    <row r="12" spans="1:19" s="48" customFormat="1" ht="27" customHeight="1">
      <c r="A12" s="185"/>
      <c r="B12" s="186"/>
      <c r="C12" s="187"/>
      <c r="D12" s="190">
        <v>12100000000</v>
      </c>
      <c r="E12" s="376" t="s">
        <v>306</v>
      </c>
      <c r="F12" s="195">
        <v>1367.1</v>
      </c>
      <c r="G12" s="195"/>
      <c r="H12" s="195"/>
      <c r="I12" s="195"/>
      <c r="J12" s="196">
        <v>1550.899</v>
      </c>
      <c r="K12" s="196">
        <v>257.118</v>
      </c>
      <c r="L12" s="195">
        <v>130.47</v>
      </c>
      <c r="M12" s="195">
        <v>79.113</v>
      </c>
      <c r="N12" s="195">
        <v>40.145</v>
      </c>
      <c r="O12" s="194">
        <v>11.232</v>
      </c>
      <c r="P12" s="194">
        <v>1222.146</v>
      </c>
      <c r="Q12" s="348">
        <f>SUM(F12:P12)</f>
        <v>4658.222999999999</v>
      </c>
      <c r="R12" s="226">
        <v>899.651</v>
      </c>
      <c r="S12" s="348">
        <f>SUM(R12:R12)</f>
        <v>899.651</v>
      </c>
    </row>
    <row r="13" spans="1:19" ht="31.5">
      <c r="A13" s="197" t="s">
        <v>211</v>
      </c>
      <c r="B13" s="198" t="s">
        <v>204</v>
      </c>
      <c r="C13" s="199">
        <v>0</v>
      </c>
      <c r="D13" s="345" t="s">
        <v>212</v>
      </c>
      <c r="E13" s="377" t="s">
        <v>307</v>
      </c>
      <c r="F13" s="200">
        <v>809.5</v>
      </c>
      <c r="G13" s="200">
        <v>24619.969</v>
      </c>
      <c r="H13" s="200"/>
      <c r="I13" s="200">
        <v>24647.8</v>
      </c>
      <c r="J13" s="201"/>
      <c r="K13" s="201">
        <v>59.335</v>
      </c>
      <c r="L13" s="202">
        <v>17.73</v>
      </c>
      <c r="M13" s="202"/>
      <c r="N13" s="202"/>
      <c r="O13" s="203"/>
      <c r="P13" s="203"/>
      <c r="Q13" s="348">
        <f>SUM(F13:P13)</f>
        <v>50154.334</v>
      </c>
      <c r="R13" s="226"/>
      <c r="S13" s="352">
        <f>SUM(R13:R13)</f>
        <v>0</v>
      </c>
    </row>
    <row r="14" spans="1:19" ht="30.75" customHeight="1">
      <c r="A14" s="197">
        <v>13</v>
      </c>
      <c r="B14" s="204" t="s">
        <v>204</v>
      </c>
      <c r="C14" s="199">
        <v>0</v>
      </c>
      <c r="D14" s="191"/>
      <c r="E14" s="205" t="s">
        <v>213</v>
      </c>
      <c r="F14" s="206">
        <f>SUM(F12:F13)</f>
        <v>2176.6</v>
      </c>
      <c r="G14" s="207">
        <f aca="true" t="shared" si="0" ref="G14:P14">SUM(G12:G13)</f>
        <v>24619.969</v>
      </c>
      <c r="H14" s="207">
        <f>SUM(H11:H13)</f>
        <v>42911.5</v>
      </c>
      <c r="I14" s="207">
        <f>SUM(I12:I13)</f>
        <v>24647.8</v>
      </c>
      <c r="J14" s="207">
        <f t="shared" si="0"/>
        <v>1550.899</v>
      </c>
      <c r="K14" s="207">
        <f t="shared" si="0"/>
        <v>316.453</v>
      </c>
      <c r="L14" s="206">
        <f t="shared" si="0"/>
        <v>148.2</v>
      </c>
      <c r="M14" s="206">
        <f t="shared" si="0"/>
        <v>79.113</v>
      </c>
      <c r="N14" s="206">
        <f t="shared" si="0"/>
        <v>40.145</v>
      </c>
      <c r="O14" s="206">
        <f>SUM(O12:O13)</f>
        <v>11.232</v>
      </c>
      <c r="P14" s="206">
        <f t="shared" si="0"/>
        <v>1222.146</v>
      </c>
      <c r="Q14" s="348">
        <f>SUM(F14:P14)</f>
        <v>97724.057</v>
      </c>
      <c r="R14" s="227">
        <f>SUM(R11:R13)</f>
        <v>899.651</v>
      </c>
      <c r="S14" s="227">
        <f>SUM(S11:S13)</f>
        <v>899.651</v>
      </c>
    </row>
    <row r="15" spans="1:19" ht="30.75" customHeight="1">
      <c r="A15" s="197"/>
      <c r="B15" s="204"/>
      <c r="C15" s="199"/>
      <c r="D15" s="346"/>
      <c r="E15" s="208"/>
      <c r="F15" s="209"/>
      <c r="G15" s="210"/>
      <c r="H15" s="210"/>
      <c r="I15" s="210"/>
      <c r="J15" s="210"/>
      <c r="K15" s="210"/>
      <c r="L15" s="209"/>
      <c r="M15" s="209"/>
      <c r="N15" s="209"/>
      <c r="O15" s="209"/>
      <c r="P15" s="209"/>
      <c r="Q15" s="350"/>
      <c r="R15" s="351"/>
      <c r="S15" s="351"/>
    </row>
    <row r="16" spans="1:17" ht="15.75">
      <c r="A16" s="197"/>
      <c r="B16" s="204"/>
      <c r="C16" s="199"/>
      <c r="D16" s="346"/>
      <c r="E16" s="208"/>
      <c r="F16" s="209"/>
      <c r="G16" s="209"/>
      <c r="H16" s="209"/>
      <c r="I16" s="209"/>
      <c r="J16" s="210"/>
      <c r="K16" s="210"/>
      <c r="L16" s="209"/>
      <c r="M16" s="209"/>
      <c r="N16" s="209"/>
      <c r="O16" s="209"/>
      <c r="P16" s="211"/>
      <c r="Q16" s="212"/>
    </row>
    <row r="17" spans="1:19" ht="15.75">
      <c r="A17" s="213"/>
      <c r="B17" s="214"/>
      <c r="C17" s="214"/>
      <c r="D17" s="347"/>
      <c r="E17" s="48"/>
      <c r="J17" s="215"/>
      <c r="K17" s="215"/>
      <c r="M17" s="349" t="s">
        <v>289</v>
      </c>
      <c r="N17" s="349"/>
      <c r="O17" s="349"/>
      <c r="P17" s="349"/>
      <c r="Q17" s="349"/>
      <c r="R17" s="374" t="s">
        <v>324</v>
      </c>
      <c r="S17" s="374"/>
    </row>
    <row r="18" spans="1:18" ht="20.25" customHeight="1">
      <c r="A18" s="216"/>
      <c r="B18" s="217"/>
      <c r="C18" s="217"/>
      <c r="D18" s="48"/>
      <c r="E18" s="48"/>
      <c r="F18" s="48"/>
      <c r="G18" s="48"/>
      <c r="H18" s="48"/>
      <c r="I18" s="48"/>
      <c r="J18" s="215"/>
      <c r="K18" s="215"/>
      <c r="L18" s="48"/>
      <c r="M18" s="48"/>
      <c r="N18" s="48"/>
      <c r="O18" s="48"/>
      <c r="P18" s="48"/>
      <c r="Q18" s="48"/>
      <c r="R18" s="48"/>
    </row>
    <row r="19" spans="1:24" s="220" customFormat="1" ht="15.75" hidden="1">
      <c r="A19" s="218"/>
      <c r="B19" s="219"/>
      <c r="C19" s="219"/>
      <c r="D19" s="48"/>
      <c r="E19" s="48"/>
      <c r="F19" s="48"/>
      <c r="G19" s="48"/>
      <c r="H19" s="48"/>
      <c r="I19" s="48"/>
      <c r="J19" s="215"/>
      <c r="K19" s="215"/>
      <c r="L19" s="48"/>
      <c r="M19" s="48"/>
      <c r="N19" s="48"/>
      <c r="O19" s="48"/>
      <c r="P19" s="48"/>
      <c r="Q19" s="48"/>
      <c r="R19" s="48"/>
      <c r="S19" s="180"/>
      <c r="T19" s="180"/>
      <c r="U19" s="180"/>
      <c r="V19" s="180"/>
      <c r="W19" s="180"/>
      <c r="X19" s="180"/>
    </row>
    <row r="20" spans="1:24" s="220" customFormat="1" ht="12.75" hidden="1">
      <c r="A20" s="218"/>
      <c r="B20" s="219"/>
      <c r="C20" s="219"/>
      <c r="D20" s="180"/>
      <c r="E20" s="180"/>
      <c r="F20" s="180"/>
      <c r="G20" s="180"/>
      <c r="H20" s="180"/>
      <c r="I20" s="180"/>
      <c r="J20" s="221"/>
      <c r="K20" s="221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</row>
    <row r="21" spans="1:24" s="220" customFormat="1" ht="12.75">
      <c r="A21" s="218"/>
      <c r="B21" s="219"/>
      <c r="C21" s="219"/>
      <c r="D21" s="180"/>
      <c r="E21" s="180"/>
      <c r="F21" s="180"/>
      <c r="G21" s="180"/>
      <c r="H21" s="180"/>
      <c r="I21" s="180"/>
      <c r="J21" s="221"/>
      <c r="K21" s="221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</row>
    <row r="22" spans="1:24" s="220" customFormat="1" ht="12.75">
      <c r="A22" s="218"/>
      <c r="B22" s="219"/>
      <c r="C22" s="219"/>
      <c r="D22" s="180"/>
      <c r="E22" s="180"/>
      <c r="F22" s="180"/>
      <c r="G22" s="180"/>
      <c r="H22" s="180"/>
      <c r="I22" s="180"/>
      <c r="J22" s="221"/>
      <c r="K22" s="221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</row>
    <row r="23" spans="1:3" ht="12.75">
      <c r="A23" s="216"/>
      <c r="B23" s="217"/>
      <c r="C23" s="217"/>
    </row>
    <row r="24" spans="1:3" ht="12.75">
      <c r="A24" s="216"/>
      <c r="B24" s="217"/>
      <c r="C24" s="217"/>
    </row>
    <row r="25" spans="1:3" ht="12.75">
      <c r="A25" s="216"/>
      <c r="B25" s="217"/>
      <c r="C25" s="217"/>
    </row>
    <row r="26" spans="1:3" ht="12.75">
      <c r="A26" s="216"/>
      <c r="B26" s="217"/>
      <c r="C26" s="217"/>
    </row>
    <row r="27" spans="1:3" ht="12.75">
      <c r="A27" s="216"/>
      <c r="B27" s="217"/>
      <c r="C27" s="217"/>
    </row>
    <row r="28" spans="1:3" ht="12.75">
      <c r="A28" s="216"/>
      <c r="B28" s="217"/>
      <c r="C28" s="217"/>
    </row>
    <row r="29" spans="1:3" ht="12.75">
      <c r="A29" s="216"/>
      <c r="B29" s="217"/>
      <c r="C29" s="217"/>
    </row>
    <row r="30" spans="1:3" ht="12.75">
      <c r="A30" s="216"/>
      <c r="B30" s="217"/>
      <c r="C30" s="217"/>
    </row>
    <row r="31" spans="1:3" ht="12.75">
      <c r="A31" s="216"/>
      <c r="B31" s="217"/>
      <c r="C31" s="217"/>
    </row>
    <row r="32" spans="1:3" ht="12.75">
      <c r="A32" s="216"/>
      <c r="B32" s="217"/>
      <c r="C32" s="217"/>
    </row>
    <row r="33" spans="1:3" ht="12.75">
      <c r="A33" s="216"/>
      <c r="B33" s="217"/>
      <c r="C33" s="217"/>
    </row>
    <row r="34" spans="1:3" ht="12.75">
      <c r="A34" s="216"/>
      <c r="B34" s="217"/>
      <c r="C34" s="217"/>
    </row>
    <row r="35" spans="1:3" ht="12.75">
      <c r="A35" s="216"/>
      <c r="B35" s="217"/>
      <c r="C35" s="217"/>
    </row>
    <row r="36" spans="1:3" ht="12.75">
      <c r="A36" s="216"/>
      <c r="B36" s="217"/>
      <c r="C36" s="217"/>
    </row>
    <row r="37" spans="1:3" ht="12.75">
      <c r="A37" s="216"/>
      <c r="B37" s="217"/>
      <c r="C37" s="217"/>
    </row>
    <row r="38" spans="1:3" ht="12.75">
      <c r="A38" s="216"/>
      <c r="B38" s="217"/>
      <c r="C38" s="217"/>
    </row>
    <row r="39" spans="1:3" ht="12.75">
      <c r="A39" s="216"/>
      <c r="B39" s="217"/>
      <c r="C39" s="217"/>
    </row>
    <row r="40" spans="1:3" ht="12.75">
      <c r="A40" s="216"/>
      <c r="B40" s="217"/>
      <c r="C40" s="217"/>
    </row>
    <row r="41" spans="1:3" ht="12.75">
      <c r="A41" s="216"/>
      <c r="B41" s="217"/>
      <c r="C41" s="217"/>
    </row>
    <row r="42" spans="1:3" ht="12.75">
      <c r="A42" s="216"/>
      <c r="B42" s="217"/>
      <c r="C42" s="217"/>
    </row>
    <row r="43" spans="1:3" ht="12.75">
      <c r="A43" s="216"/>
      <c r="B43" s="217"/>
      <c r="C43" s="217"/>
    </row>
    <row r="44" spans="1:3" ht="12.75">
      <c r="A44" s="216"/>
      <c r="B44" s="217"/>
      <c r="C44" s="217"/>
    </row>
    <row r="45" spans="1:3" ht="12.75">
      <c r="A45" s="216"/>
      <c r="B45" s="217"/>
      <c r="C45" s="217"/>
    </row>
    <row r="46" ht="44.25" customHeight="1">
      <c r="A46" s="216"/>
    </row>
    <row r="47" ht="12.75">
      <c r="A47" s="216"/>
    </row>
    <row r="48" ht="12.75">
      <c r="A48" s="216"/>
    </row>
    <row r="49" ht="16.5" thickBot="1">
      <c r="C49" s="222"/>
    </row>
    <row r="59" ht="45.75" customHeight="1"/>
  </sheetData>
  <sheetProtection/>
  <mergeCells count="14">
    <mergeCell ref="M7:P7"/>
    <mergeCell ref="S8:S10"/>
    <mergeCell ref="R7:S7"/>
    <mergeCell ref="H8:L8"/>
    <mergeCell ref="M8:P8"/>
    <mergeCell ref="Q8:Q10"/>
    <mergeCell ref="D4:L4"/>
    <mergeCell ref="F8:F9"/>
    <mergeCell ref="G8:G9"/>
    <mergeCell ref="K1:L1"/>
    <mergeCell ref="D7:D10"/>
    <mergeCell ref="E7:E10"/>
    <mergeCell ref="J2:K2"/>
    <mergeCell ref="F7:L7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18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="70" zoomScaleNormal="70" zoomScaleSheetLayoutView="70" zoomScalePageLayoutView="0" workbookViewId="0" topLeftCell="B1">
      <selection activeCell="B3" sqref="B3:K3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30" customFormat="1" ht="107.25" customHeight="1">
      <c r="A1" s="47"/>
      <c r="B1" s="47"/>
      <c r="C1" s="313"/>
      <c r="D1" s="313"/>
      <c r="E1" s="313"/>
      <c r="F1" s="313"/>
      <c r="G1" s="313"/>
      <c r="H1" s="403"/>
      <c r="I1" s="403"/>
      <c r="J1" s="403" t="s">
        <v>337</v>
      </c>
      <c r="K1" s="403"/>
    </row>
    <row r="2" spans="8:11" ht="15.75">
      <c r="H2" s="382"/>
      <c r="I2" s="382"/>
      <c r="J2" s="388"/>
      <c r="K2" s="388"/>
    </row>
    <row r="3" spans="2:13" ht="38.25" customHeight="1">
      <c r="B3" s="427" t="s">
        <v>303</v>
      </c>
      <c r="C3" s="427"/>
      <c r="D3" s="427"/>
      <c r="E3" s="427"/>
      <c r="F3" s="427"/>
      <c r="G3" s="427"/>
      <c r="H3" s="427"/>
      <c r="I3" s="427"/>
      <c r="J3" s="427"/>
      <c r="K3" s="427"/>
      <c r="L3" s="311"/>
      <c r="M3" s="311"/>
    </row>
    <row r="4" spans="2:13" ht="16.5" customHeight="1">
      <c r="B4" s="323">
        <v>12523000000</v>
      </c>
      <c r="C4" s="355"/>
      <c r="D4" s="312"/>
      <c r="E4" s="312"/>
      <c r="F4" s="312"/>
      <c r="G4" s="312"/>
      <c r="H4" s="312"/>
      <c r="I4" s="312"/>
      <c r="J4" s="312"/>
      <c r="K4" s="312"/>
      <c r="L4" s="311"/>
      <c r="M4" s="311"/>
    </row>
    <row r="5" spans="2:11" ht="21" customHeight="1">
      <c r="B5" s="322" t="s">
        <v>148</v>
      </c>
      <c r="C5" s="356"/>
      <c r="D5" s="310"/>
      <c r="E5" s="310"/>
      <c r="F5" s="308"/>
      <c r="G5" s="308"/>
      <c r="H5" s="308"/>
      <c r="I5" s="308"/>
      <c r="J5" s="309"/>
      <c r="K5" s="308"/>
    </row>
    <row r="6" spans="1:11" ht="213.75" customHeight="1">
      <c r="A6" s="290"/>
      <c r="B6" s="353" t="s">
        <v>299</v>
      </c>
      <c r="C6" s="353" t="s">
        <v>298</v>
      </c>
      <c r="D6" s="353" t="s">
        <v>134</v>
      </c>
      <c r="E6" s="353" t="s">
        <v>297</v>
      </c>
      <c r="F6" s="354" t="s">
        <v>296</v>
      </c>
      <c r="G6" s="354" t="s">
        <v>295</v>
      </c>
      <c r="H6" s="354" t="s">
        <v>294</v>
      </c>
      <c r="I6" s="354" t="s">
        <v>319</v>
      </c>
      <c r="J6" s="354" t="s">
        <v>321</v>
      </c>
      <c r="K6" s="354" t="s">
        <v>320</v>
      </c>
    </row>
    <row r="7" spans="1:11" ht="47.25" customHeight="1" hidden="1">
      <c r="A7" s="290"/>
      <c r="B7" s="290"/>
      <c r="C7" s="307"/>
      <c r="D7" s="306"/>
      <c r="E7" s="293"/>
      <c r="F7" s="23"/>
      <c r="G7" s="23"/>
      <c r="H7" s="23"/>
      <c r="I7" s="23"/>
      <c r="J7" s="23"/>
      <c r="K7" s="23"/>
    </row>
    <row r="8" spans="1:11" ht="47.25" customHeight="1" hidden="1">
      <c r="A8" s="290"/>
      <c r="B8" s="301"/>
      <c r="C8" s="305"/>
      <c r="D8" s="304"/>
      <c r="E8" s="303"/>
      <c r="F8" s="297"/>
      <c r="G8" s="297"/>
      <c r="H8" s="296"/>
      <c r="I8" s="296"/>
      <c r="J8" s="302"/>
      <c r="K8" s="302"/>
    </row>
    <row r="9" spans="1:11" ht="45.75" customHeight="1" hidden="1">
      <c r="A9" s="290"/>
      <c r="B9" s="301"/>
      <c r="C9" s="300"/>
      <c r="D9" s="299"/>
      <c r="E9" s="298"/>
      <c r="F9" s="297"/>
      <c r="G9" s="297"/>
      <c r="H9" s="296"/>
      <c r="I9" s="296"/>
      <c r="J9" s="296"/>
      <c r="K9" s="296"/>
    </row>
    <row r="10" spans="1:11" ht="21" customHeight="1">
      <c r="A10" s="294"/>
      <c r="B10" s="85" t="s">
        <v>293</v>
      </c>
      <c r="C10" s="295">
        <v>2</v>
      </c>
      <c r="D10" s="64" t="s">
        <v>292</v>
      </c>
      <c r="E10" s="94">
        <v>4</v>
      </c>
      <c r="F10" s="189">
        <v>5</v>
      </c>
      <c r="G10" s="189">
        <v>6</v>
      </c>
      <c r="H10" s="189">
        <v>7</v>
      </c>
      <c r="I10" s="189">
        <v>8</v>
      </c>
      <c r="J10" s="189">
        <v>9</v>
      </c>
      <c r="K10" s="189">
        <v>10</v>
      </c>
    </row>
    <row r="11" spans="1:11" ht="45.75" customHeight="1" hidden="1">
      <c r="A11" s="294"/>
      <c r="B11" s="289"/>
      <c r="C11" s="292"/>
      <c r="D11" s="64"/>
      <c r="E11" s="293"/>
      <c r="F11" s="288"/>
      <c r="G11" s="288"/>
      <c r="H11" s="291"/>
      <c r="I11" s="291"/>
      <c r="J11" s="291"/>
      <c r="K11" s="287"/>
    </row>
    <row r="12" spans="1:11" ht="87.75" customHeight="1" hidden="1">
      <c r="A12" s="290"/>
      <c r="B12" s="359"/>
      <c r="C12" s="360"/>
      <c r="D12" s="361"/>
      <c r="E12" s="362"/>
      <c r="F12" s="363"/>
      <c r="G12" s="363"/>
      <c r="H12" s="364"/>
      <c r="I12" s="364"/>
      <c r="J12" s="364"/>
      <c r="K12" s="364"/>
    </row>
    <row r="13" spans="1:11" ht="56.25">
      <c r="A13" s="290"/>
      <c r="B13" s="289"/>
      <c r="C13" s="365" t="s">
        <v>77</v>
      </c>
      <c r="D13" s="64"/>
      <c r="E13" s="366" t="s">
        <v>252</v>
      </c>
      <c r="F13" s="367"/>
      <c r="G13" s="368"/>
      <c r="H13" s="291" t="str">
        <f>H15</f>
        <v>7163,093</v>
      </c>
      <c r="I13" s="291"/>
      <c r="J13" s="291">
        <f>J15</f>
        <v>716.309</v>
      </c>
      <c r="K13" s="287"/>
    </row>
    <row r="14" spans="1:11" ht="67.5" customHeight="1" hidden="1">
      <c r="A14" s="290"/>
      <c r="B14" s="85"/>
      <c r="C14" s="52"/>
      <c r="D14" s="113"/>
      <c r="E14" s="60"/>
      <c r="F14" s="286"/>
      <c r="G14" s="288"/>
      <c r="H14" s="259"/>
      <c r="I14" s="259"/>
      <c r="J14" s="259"/>
      <c r="K14" s="287"/>
    </row>
    <row r="15" spans="1:11" ht="31.5">
      <c r="A15" s="290"/>
      <c r="B15" s="246" t="s">
        <v>271</v>
      </c>
      <c r="C15" s="246" t="s">
        <v>272</v>
      </c>
      <c r="D15" s="246" t="s">
        <v>273</v>
      </c>
      <c r="E15" s="260" t="s">
        <v>274</v>
      </c>
      <c r="F15" s="260" t="s">
        <v>270</v>
      </c>
      <c r="G15" s="247" t="s">
        <v>300</v>
      </c>
      <c r="H15" s="314" t="s">
        <v>301</v>
      </c>
      <c r="I15" s="248"/>
      <c r="J15" s="249">
        <v>716.309</v>
      </c>
      <c r="K15" s="287">
        <v>100</v>
      </c>
    </row>
    <row r="16" spans="1:11" ht="63" customHeight="1" hidden="1">
      <c r="A16" s="290"/>
      <c r="B16" s="85"/>
      <c r="C16" s="52"/>
      <c r="D16" s="64"/>
      <c r="E16" s="60"/>
      <c r="F16" s="286"/>
      <c r="G16" s="288"/>
      <c r="H16" s="259"/>
      <c r="I16" s="259"/>
      <c r="J16" s="259"/>
      <c r="K16" s="287"/>
    </row>
    <row r="17" spans="1:11" s="358" customFormat="1" ht="18" customHeight="1">
      <c r="A17" s="92"/>
      <c r="B17" s="425" t="s">
        <v>132</v>
      </c>
      <c r="C17" s="425"/>
      <c r="D17" s="425"/>
      <c r="E17" s="425"/>
      <c r="F17" s="357"/>
      <c r="G17" s="285"/>
      <c r="H17" s="285"/>
      <c r="I17" s="285"/>
      <c r="J17" s="285">
        <f>J13</f>
        <v>716.309</v>
      </c>
      <c r="K17" s="285"/>
    </row>
    <row r="18" ht="0.75" customHeight="1" hidden="1"/>
    <row r="19" ht="15" customHeight="1"/>
    <row r="20" spans="3:21" ht="16.5" customHeight="1">
      <c r="C20" s="284"/>
      <c r="D20" s="284"/>
      <c r="E20" s="4"/>
      <c r="F20" s="4"/>
      <c r="G20" s="4"/>
      <c r="H20" s="4"/>
      <c r="I20" s="4"/>
      <c r="J20" s="4"/>
      <c r="K20" s="91"/>
      <c r="L20" s="283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2:18" ht="12.75" customHeight="1">
      <c r="B21" s="13" t="s">
        <v>291</v>
      </c>
      <c r="C21" s="282"/>
      <c r="D21" s="282"/>
      <c r="E21" s="4"/>
      <c r="F21" s="57"/>
      <c r="G21" s="91"/>
      <c r="H21" s="55"/>
      <c r="I21" s="55"/>
      <c r="J21" s="371" t="s">
        <v>325</v>
      </c>
      <c r="K21" s="372"/>
      <c r="L21" s="282"/>
      <c r="M21" s="282"/>
      <c r="N21" s="282"/>
      <c r="O21" s="282"/>
      <c r="P21" s="282"/>
      <c r="Q21" s="282"/>
      <c r="R21" s="282"/>
    </row>
    <row r="22" spans="3:18" ht="14.25" customHeight="1"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</row>
  </sheetData>
  <sheetProtection/>
  <mergeCells count="6">
    <mergeCell ref="B17:E17"/>
    <mergeCell ref="H2:K2"/>
    <mergeCell ref="C22:R22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22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70" zoomScaleNormal="70" zoomScalePageLayoutView="0" workbookViewId="0" topLeftCell="A1">
      <selection activeCell="M8" sqref="M8"/>
    </sheetView>
  </sheetViews>
  <sheetFormatPr defaultColWidth="10.66015625" defaultRowHeight="12.75"/>
  <cols>
    <col min="1" max="1" width="14.33203125" style="100" customWidth="1"/>
    <col min="2" max="6" width="10.66015625" style="100" customWidth="1"/>
    <col min="7" max="7" width="16.5" style="100" customWidth="1"/>
    <col min="8" max="8" width="10.66015625" style="100" customWidth="1"/>
    <col min="9" max="9" width="12.83203125" style="100" customWidth="1"/>
    <col min="10" max="10" width="10.66015625" style="100" customWidth="1"/>
    <col min="11" max="11" width="13.66015625" style="100" customWidth="1"/>
    <col min="12" max="16384" width="10.66015625" style="100" customWidth="1"/>
  </cols>
  <sheetData>
    <row r="1" spans="9:11" ht="93.75" customHeight="1">
      <c r="I1" s="403" t="s">
        <v>338</v>
      </c>
      <c r="J1" s="403"/>
      <c r="K1" s="403"/>
    </row>
    <row r="2" ht="12.75">
      <c r="A2" s="101"/>
    </row>
    <row r="3" spans="1:11" ht="18.75">
      <c r="A3" s="439" t="s">
        <v>269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5.75">
      <c r="A5" s="323">
        <v>12523000000</v>
      </c>
      <c r="B5" s="355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5.75">
      <c r="A6" s="322" t="s">
        <v>148</v>
      </c>
      <c r="B6" s="322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.75">
      <c r="A7" s="102" t="s">
        <v>100</v>
      </c>
      <c r="B7" s="433" t="s">
        <v>101</v>
      </c>
      <c r="C7" s="434"/>
      <c r="D7" s="434"/>
      <c r="E7" s="434"/>
      <c r="F7" s="434"/>
      <c r="G7" s="434"/>
      <c r="H7" s="434"/>
      <c r="I7" s="434"/>
      <c r="J7" s="434"/>
      <c r="K7" s="435"/>
    </row>
    <row r="8" spans="1:11" ht="21.75" customHeight="1">
      <c r="A8" s="103" t="s">
        <v>102</v>
      </c>
      <c r="B8" s="428" t="s">
        <v>120</v>
      </c>
      <c r="C8" s="428"/>
      <c r="D8" s="428"/>
      <c r="E8" s="428"/>
      <c r="F8" s="428"/>
      <c r="G8" s="428"/>
      <c r="H8" s="428"/>
      <c r="I8" s="428"/>
      <c r="J8" s="428"/>
      <c r="K8" s="428"/>
    </row>
    <row r="9" spans="1:11" ht="21.75" customHeight="1">
      <c r="A9" s="103" t="s">
        <v>103</v>
      </c>
      <c r="B9" s="428" t="s">
        <v>121</v>
      </c>
      <c r="C9" s="428"/>
      <c r="D9" s="428"/>
      <c r="E9" s="428"/>
      <c r="F9" s="428"/>
      <c r="G9" s="428"/>
      <c r="H9" s="428"/>
      <c r="I9" s="428"/>
      <c r="J9" s="428"/>
      <c r="K9" s="428"/>
    </row>
    <row r="10" spans="1:11" ht="21.75" customHeight="1">
      <c r="A10" s="103" t="s">
        <v>104</v>
      </c>
      <c r="B10" s="436" t="s">
        <v>122</v>
      </c>
      <c r="C10" s="437"/>
      <c r="D10" s="437"/>
      <c r="E10" s="437"/>
      <c r="F10" s="437"/>
      <c r="G10" s="437"/>
      <c r="H10" s="437"/>
      <c r="I10" s="437"/>
      <c r="J10" s="437"/>
      <c r="K10" s="438"/>
    </row>
    <row r="11" spans="1:11" ht="21.75" customHeight="1">
      <c r="A11" s="103" t="s">
        <v>105</v>
      </c>
      <c r="B11" s="428" t="s">
        <v>123</v>
      </c>
      <c r="C11" s="428"/>
      <c r="D11" s="428"/>
      <c r="E11" s="428"/>
      <c r="F11" s="428"/>
      <c r="G11" s="428"/>
      <c r="H11" s="428"/>
      <c r="I11" s="428"/>
      <c r="J11" s="428"/>
      <c r="K11" s="428"/>
    </row>
    <row r="12" spans="1:11" ht="31.5" customHeight="1">
      <c r="A12" s="103" t="s">
        <v>106</v>
      </c>
      <c r="B12" s="429" t="s">
        <v>214</v>
      </c>
      <c r="C12" s="430"/>
      <c r="D12" s="430"/>
      <c r="E12" s="430"/>
      <c r="F12" s="430"/>
      <c r="G12" s="430"/>
      <c r="H12" s="430"/>
      <c r="I12" s="430"/>
      <c r="J12" s="430"/>
      <c r="K12" s="431"/>
    </row>
    <row r="13" spans="1:11" ht="31.5" customHeight="1">
      <c r="A13" s="103" t="s">
        <v>107</v>
      </c>
      <c r="B13" s="429" t="s">
        <v>124</v>
      </c>
      <c r="C13" s="430"/>
      <c r="D13" s="430"/>
      <c r="E13" s="430"/>
      <c r="F13" s="430"/>
      <c r="G13" s="430"/>
      <c r="H13" s="430"/>
      <c r="I13" s="430"/>
      <c r="J13" s="430"/>
      <c r="K13" s="431"/>
    </row>
    <row r="14" spans="1:11" ht="21.75" customHeight="1">
      <c r="A14" s="103" t="s">
        <v>108</v>
      </c>
      <c r="B14" s="428" t="s">
        <v>125</v>
      </c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1" ht="21.75" customHeight="1">
      <c r="A15" s="103" t="s">
        <v>109</v>
      </c>
      <c r="B15" s="428" t="s">
        <v>126</v>
      </c>
      <c r="C15" s="428"/>
      <c r="D15" s="428"/>
      <c r="E15" s="428"/>
      <c r="F15" s="428"/>
      <c r="G15" s="428"/>
      <c r="H15" s="428"/>
      <c r="I15" s="428"/>
      <c r="J15" s="428"/>
      <c r="K15" s="428"/>
    </row>
    <row r="16" spans="1:11" ht="21.75" customHeight="1">
      <c r="A16" s="103" t="s">
        <v>110</v>
      </c>
      <c r="B16" s="428" t="s">
        <v>149</v>
      </c>
      <c r="C16" s="428"/>
      <c r="D16" s="428"/>
      <c r="E16" s="428"/>
      <c r="F16" s="428"/>
      <c r="G16" s="428"/>
      <c r="H16" s="428"/>
      <c r="I16" s="428"/>
      <c r="J16" s="428"/>
      <c r="K16" s="428"/>
    </row>
    <row r="17" spans="1:11" ht="35.25" customHeight="1">
      <c r="A17" s="103" t="s">
        <v>111</v>
      </c>
      <c r="B17" s="429" t="s">
        <v>150</v>
      </c>
      <c r="C17" s="430"/>
      <c r="D17" s="430"/>
      <c r="E17" s="430"/>
      <c r="F17" s="430"/>
      <c r="G17" s="430"/>
      <c r="H17" s="430"/>
      <c r="I17" s="430"/>
      <c r="J17" s="430"/>
      <c r="K17" s="431"/>
    </row>
    <row r="18" spans="1:11" ht="21.75" customHeight="1">
      <c r="A18" s="103" t="s">
        <v>112</v>
      </c>
      <c r="B18" s="428" t="s">
        <v>287</v>
      </c>
      <c r="C18" s="428"/>
      <c r="D18" s="428"/>
      <c r="E18" s="428"/>
      <c r="F18" s="428"/>
      <c r="G18" s="428"/>
      <c r="H18" s="428"/>
      <c r="I18" s="428"/>
      <c r="J18" s="428"/>
      <c r="K18" s="428"/>
    </row>
    <row r="19" spans="1:11" ht="21.75" customHeight="1">
      <c r="A19" s="103" t="s">
        <v>113</v>
      </c>
      <c r="B19" s="428" t="s">
        <v>127</v>
      </c>
      <c r="C19" s="428"/>
      <c r="D19" s="428"/>
      <c r="E19" s="428"/>
      <c r="F19" s="428"/>
      <c r="G19" s="428"/>
      <c r="H19" s="428"/>
      <c r="I19" s="428"/>
      <c r="J19" s="428"/>
      <c r="K19" s="428"/>
    </row>
    <row r="20" spans="1:11" ht="21.75" customHeight="1">
      <c r="A20" s="103" t="s">
        <v>114</v>
      </c>
      <c r="B20" s="436" t="s">
        <v>128</v>
      </c>
      <c r="C20" s="437"/>
      <c r="D20" s="437"/>
      <c r="E20" s="437"/>
      <c r="F20" s="437"/>
      <c r="G20" s="437"/>
      <c r="H20" s="437"/>
      <c r="I20" s="437"/>
      <c r="J20" s="437"/>
      <c r="K20" s="438"/>
    </row>
    <row r="21" spans="1:11" ht="21.75" customHeight="1">
      <c r="A21" s="103" t="s">
        <v>115</v>
      </c>
      <c r="B21" s="428" t="s">
        <v>129</v>
      </c>
      <c r="C21" s="428"/>
      <c r="D21" s="428"/>
      <c r="E21" s="428"/>
      <c r="F21" s="428"/>
      <c r="G21" s="428"/>
      <c r="H21" s="428"/>
      <c r="I21" s="428"/>
      <c r="J21" s="428"/>
      <c r="K21" s="428"/>
    </row>
    <row r="22" spans="1:11" ht="21.75" customHeight="1">
      <c r="A22" s="103" t="s">
        <v>116</v>
      </c>
      <c r="B22" s="428" t="s">
        <v>130</v>
      </c>
      <c r="C22" s="428"/>
      <c r="D22" s="428"/>
      <c r="E22" s="428"/>
      <c r="F22" s="428"/>
      <c r="G22" s="428"/>
      <c r="H22" s="428"/>
      <c r="I22" s="428"/>
      <c r="J22" s="428"/>
      <c r="K22" s="428"/>
    </row>
    <row r="23" spans="1:11" ht="21.75" customHeight="1">
      <c r="A23" s="103" t="s">
        <v>117</v>
      </c>
      <c r="B23" s="428" t="s">
        <v>288</v>
      </c>
      <c r="C23" s="428"/>
      <c r="D23" s="428"/>
      <c r="E23" s="428"/>
      <c r="F23" s="428"/>
      <c r="G23" s="428"/>
      <c r="H23" s="428"/>
      <c r="I23" s="428"/>
      <c r="J23" s="428"/>
      <c r="K23" s="428"/>
    </row>
    <row r="24" spans="1:11" ht="21.75" customHeight="1">
      <c r="A24" s="103" t="s">
        <v>118</v>
      </c>
      <c r="B24" s="428" t="s">
        <v>131</v>
      </c>
      <c r="C24" s="428"/>
      <c r="D24" s="428"/>
      <c r="E24" s="428"/>
      <c r="F24" s="428"/>
      <c r="G24" s="428"/>
      <c r="H24" s="428"/>
      <c r="I24" s="428"/>
      <c r="J24" s="428"/>
      <c r="K24" s="428"/>
    </row>
    <row r="25" spans="1:11" ht="21.75" customHeight="1">
      <c r="A25" s="103" t="s">
        <v>119</v>
      </c>
      <c r="B25" s="428" t="s">
        <v>151</v>
      </c>
      <c r="C25" s="428"/>
      <c r="D25" s="428"/>
      <c r="E25" s="428"/>
      <c r="F25" s="428"/>
      <c r="G25" s="428"/>
      <c r="H25" s="428"/>
      <c r="I25" s="428"/>
      <c r="J25" s="428"/>
      <c r="K25" s="428"/>
    </row>
    <row r="26" ht="12.75">
      <c r="B26" s="281"/>
    </row>
    <row r="27" spans="1:11" ht="15.75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</row>
    <row r="28" spans="1:11" ht="15.75">
      <c r="A28" s="266" t="s">
        <v>285</v>
      </c>
      <c r="C28" s="266"/>
      <c r="D28" s="266"/>
      <c r="E28" s="266"/>
      <c r="F28" s="266"/>
      <c r="G28" s="267"/>
      <c r="H28" s="267"/>
      <c r="J28" s="281" t="s">
        <v>323</v>
      </c>
      <c r="K28" s="373"/>
    </row>
  </sheetData>
  <sheetProtection/>
  <mergeCells count="22">
    <mergeCell ref="A3:K3"/>
    <mergeCell ref="B21:K21"/>
    <mergeCell ref="B8:K8"/>
    <mergeCell ref="B9:K9"/>
    <mergeCell ref="B7:K7"/>
    <mergeCell ref="B20:K20"/>
    <mergeCell ref="B22:K22"/>
    <mergeCell ref="B12:K12"/>
    <mergeCell ref="B10:K10"/>
    <mergeCell ref="I1:K1"/>
    <mergeCell ref="B13:K13"/>
    <mergeCell ref="B14:K14"/>
    <mergeCell ref="B15:K15"/>
    <mergeCell ref="B16:K16"/>
    <mergeCell ref="B18:K18"/>
    <mergeCell ref="B19:K19"/>
    <mergeCell ref="B11:K11"/>
    <mergeCell ref="B17:K17"/>
    <mergeCell ref="A27:K27"/>
    <mergeCell ref="B24:K24"/>
    <mergeCell ref="B25:K25"/>
    <mergeCell ref="B23:K2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2021-04-23T10:54:25Z</cp:lastPrinted>
  <dcterms:created xsi:type="dcterms:W3CDTF">2014-01-17T10:52:16Z</dcterms:created>
  <dcterms:modified xsi:type="dcterms:W3CDTF">2021-05-24T05:24:07Z</dcterms:modified>
  <cp:category/>
  <cp:version/>
  <cp:contentType/>
  <cp:contentStatus/>
</cp:coreProperties>
</file>