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>
    <definedName name="_xlnm.Print_Area" localSheetId="0">'додаток 1'!$A$1:$P$67</definedName>
  </definedNames>
  <calcPr fullCalcOnLoad="1"/>
</workbook>
</file>

<file path=xl/sharedStrings.xml><?xml version="1.0" encoding="utf-8"?>
<sst xmlns="http://schemas.openxmlformats.org/spreadsheetml/2006/main" count="86" uniqueCount="61">
  <si>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</si>
  <si>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</si>
  <si>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</si>
  <si>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</si>
  <si>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</si>
  <si>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</si>
  <si>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</si>
  <si>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</si>
  <si>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</si>
  <si>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</si>
  <si>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</si>
  <si>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</si>
  <si>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</si>
  <si>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</si>
  <si>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</si>
  <si>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</si>
  <si>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</si>
  <si>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</si>
  <si>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</si>
  <si>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</si>
  <si>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Видатки - загальний фонд</t>
  </si>
  <si>
    <t>Доходи-загальний фонд</t>
  </si>
  <si>
    <t>Інші субвенції</t>
  </si>
  <si>
    <t>Заробітна плата</t>
  </si>
  <si>
    <t>Оплата послуг (крім комунальних)</t>
  </si>
  <si>
    <t>у т.ч.</t>
  </si>
  <si>
    <t>Видатки на відрядження</t>
  </si>
  <si>
    <t>Нарахування на оплату праці</t>
  </si>
  <si>
    <t>Предмети, матеріали, обладнання та інвентар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</si>
  <si>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</si>
  <si>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</si>
  <si>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</si>
  <si>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Інші видатки (КУ "Трудовий архів")</t>
  </si>
  <si>
    <t>Додаток 1</t>
  </si>
  <si>
    <t xml:space="preserve">                                  Зміни  до розподілу  доходів та видатків міського бюджету на 2014 рік</t>
  </si>
  <si>
    <t>Оплата природного газу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</si>
  <si>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</si>
  <si>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</si>
  <si>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прибуток підприємств та фінансових установ комунальної власності</t>
  </si>
  <si>
    <t xml:space="preserve">Всього доходів </t>
  </si>
  <si>
    <t>Всього видатків</t>
  </si>
  <si>
    <t>Органи місцевого самоврядування</t>
  </si>
  <si>
    <t>Дошкільні заклади освіти</t>
  </si>
  <si>
    <t>Оплата теплопостачання</t>
  </si>
  <si>
    <t>ДНЗ № 1</t>
  </si>
  <si>
    <t>ДНЗ № 6</t>
  </si>
  <si>
    <t>ДНЗ № 7</t>
  </si>
  <si>
    <t>Позашкільні заклади освіти (МПЗОВ "Салют")</t>
  </si>
  <si>
    <t>Інші видатки (МСЗ "Відродження")</t>
  </si>
  <si>
    <t>Кошти, що передаються до районних та міських бюджетів з міських (міст районного значення), селищних, сільських та районних у містах бюджетів</t>
  </si>
  <si>
    <t>Поточні трансферти органам державного управління інших рівнів</t>
  </si>
  <si>
    <t>Доходи-спеціальний фонд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</si>
  <si>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</si>
  <si>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Капітальний ремонт житлового фонду місцевих органів влади</t>
  </si>
  <si>
    <t>Капітальний ремонт житлового фонду(приміщень)</t>
  </si>
  <si>
    <t>Видатки на проведення робіт, пов*язаних з будівництвом,реконструкцією, ремонтом та утриманням автомобільних доріг</t>
  </si>
  <si>
    <t>Капітальний ремонт інших об*єктів</t>
  </si>
  <si>
    <t>Видатки - спеціальний фонд</t>
  </si>
  <si>
    <t>28 квітня 2014  № 54/5</t>
  </si>
  <si>
    <t xml:space="preserve">Секретар ради </t>
  </si>
  <si>
    <t>Т.Є.Лисиченко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</si>
</sst>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5" xfId="0" applyBorder="1" applyAlignment="1">
      <alignment vertical="justify"/>
    </xf>
    <xf numFmtId="1" fontId="1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7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63" sqref="L63"/>
    </sheetView>
  </sheetViews>
  <sheetFormatPr defaultColWidth="9.00390625" defaultRowHeight="12.75"/>
  <cols>
    <col min="1" max="1" width="10.50390625" style="0" customWidth="1"/>
    <col min="2" max="2" width="9.875" style="0" customWidth="1"/>
    <col min="3" max="3" width="52.6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10.375" style="0" customWidth="1"/>
    <col min="10" max="10" width="10.00390625" style="0" customWidth="1"/>
    <col min="11" max="11" width="10.625" style="0" customWidth="1"/>
    <col min="12" max="12" width="9.50390625" style="0" customWidth="1"/>
    <col min="13" max="13" width="10.00390625" style="0" customWidth="1"/>
    <col min="14" max="14" width="10.1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19</v>
      </c>
      <c r="N1" t="s">
        <v>33</v>
      </c>
    </row>
    <row r="2" ht="18" customHeight="1">
      <c r="N2" t="s">
        <v>0</v>
      </c>
    </row>
    <row r="3" ht="21" customHeight="1">
      <c r="N3" t="s">
        <v>58</v>
      </c>
    </row>
    <row r="4" spans="3:16" ht="33.75" customHeight="1">
      <c r="C4" s="1" t="s">
        <v>34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7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21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6.75" customHeight="1">
      <c r="A8" s="4">
        <v>11010100</v>
      </c>
      <c r="B8" s="4"/>
      <c r="C8" s="30" t="s">
        <v>36</v>
      </c>
      <c r="D8" s="12">
        <f>SUM(E8:P8)</f>
        <v>-1144500</v>
      </c>
      <c r="E8" s="3"/>
      <c r="F8" s="2">
        <v>-9000</v>
      </c>
      <c r="G8" s="2">
        <v>-10000</v>
      </c>
      <c r="H8" s="2">
        <v>46914</v>
      </c>
      <c r="I8" s="2">
        <v>-118249</v>
      </c>
      <c r="J8" s="2">
        <v>-118249</v>
      </c>
      <c r="K8" s="2">
        <v>-159445</v>
      </c>
      <c r="L8" s="2">
        <v>-140130</v>
      </c>
      <c r="M8" s="2">
        <v>-144067</v>
      </c>
      <c r="N8" s="2">
        <v>-193401</v>
      </c>
      <c r="O8" s="2">
        <v>-168952</v>
      </c>
      <c r="P8" s="2">
        <v>-129921</v>
      </c>
    </row>
    <row r="9" spans="1:16" ht="38.25" customHeight="1">
      <c r="A9" s="4">
        <v>11010400</v>
      </c>
      <c r="B9" s="4"/>
      <c r="C9" s="30" t="s">
        <v>37</v>
      </c>
      <c r="D9" s="12">
        <f>SUM(E9:P9)</f>
        <v>100000</v>
      </c>
      <c r="E9" s="3"/>
      <c r="F9" s="2"/>
      <c r="G9" s="2">
        <v>10000</v>
      </c>
      <c r="H9" s="2">
        <v>10000</v>
      </c>
      <c r="I9" s="2">
        <v>10000</v>
      </c>
      <c r="J9" s="2">
        <v>10000</v>
      </c>
      <c r="K9" s="2">
        <v>10000</v>
      </c>
      <c r="L9" s="2">
        <v>10000</v>
      </c>
      <c r="M9" s="2">
        <v>10000</v>
      </c>
      <c r="N9" s="2">
        <v>10000</v>
      </c>
      <c r="O9" s="2">
        <v>10000</v>
      </c>
      <c r="P9" s="2">
        <v>10000</v>
      </c>
    </row>
    <row r="10" spans="1:16" ht="24.75" customHeight="1">
      <c r="A10" s="4">
        <v>11020200</v>
      </c>
      <c r="B10" s="4"/>
      <c r="C10" s="31" t="s">
        <v>38</v>
      </c>
      <c r="D10" s="12">
        <f>SUM(E10:P10)</f>
        <v>30900</v>
      </c>
      <c r="E10" s="3"/>
      <c r="F10" s="2">
        <v>9000</v>
      </c>
      <c r="G10" s="2"/>
      <c r="H10" s="2"/>
      <c r="I10" s="2"/>
      <c r="J10" s="2"/>
      <c r="K10" s="2">
        <v>10000</v>
      </c>
      <c r="L10" s="2"/>
      <c r="M10" s="2"/>
      <c r="N10" s="2"/>
      <c r="O10" s="2">
        <v>11900</v>
      </c>
      <c r="P10" s="2"/>
    </row>
    <row r="11" spans="1:16" ht="17.25" customHeight="1">
      <c r="A11" s="4">
        <v>41035000</v>
      </c>
      <c r="B11" s="4"/>
      <c r="C11" s="22" t="s">
        <v>22</v>
      </c>
      <c r="D11" s="12">
        <f>SUM(E11:P11)</f>
        <v>57422</v>
      </c>
      <c r="E11" s="3"/>
      <c r="F11" s="2"/>
      <c r="G11" s="2"/>
      <c r="H11" s="2">
        <v>57422</v>
      </c>
      <c r="I11" s="2"/>
      <c r="J11" s="2"/>
      <c r="K11" s="2"/>
      <c r="L11" s="2"/>
      <c r="M11" s="2"/>
      <c r="N11" s="2"/>
      <c r="O11" s="2"/>
      <c r="P11" s="2"/>
    </row>
    <row r="12" spans="1:16" ht="23.25" customHeight="1">
      <c r="A12" s="4"/>
      <c r="B12" s="4"/>
      <c r="C12" s="26" t="s">
        <v>39</v>
      </c>
      <c r="D12" s="32">
        <f aca="true" t="shared" si="0" ref="D12:P12">SUM(D8:D11)</f>
        <v>-956178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114336</v>
      </c>
      <c r="I12" s="32">
        <f t="shared" si="0"/>
        <v>-108249</v>
      </c>
      <c r="J12" s="32">
        <f t="shared" si="0"/>
        <v>-108249</v>
      </c>
      <c r="K12" s="32">
        <f t="shared" si="0"/>
        <v>-139445</v>
      </c>
      <c r="L12" s="32">
        <f t="shared" si="0"/>
        <v>-130130</v>
      </c>
      <c r="M12" s="32">
        <f t="shared" si="0"/>
        <v>-134067</v>
      </c>
      <c r="N12" s="32">
        <f t="shared" si="0"/>
        <v>-183401</v>
      </c>
      <c r="O12" s="32">
        <f t="shared" si="0"/>
        <v>-147052</v>
      </c>
      <c r="P12" s="32">
        <f t="shared" si="0"/>
        <v>-119921</v>
      </c>
    </row>
    <row r="13" spans="1:16" ht="21" customHeight="1">
      <c r="A13" s="4"/>
      <c r="B13" s="4"/>
      <c r="C13" s="18" t="s">
        <v>20</v>
      </c>
      <c r="D13" s="4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1" customHeight="1">
      <c r="A14" s="33">
        <v>10116</v>
      </c>
      <c r="B14" s="4"/>
      <c r="C14" s="23" t="s">
        <v>41</v>
      </c>
      <c r="D14" s="24">
        <f aca="true" t="shared" si="1" ref="D14:D33">SUM(E14:P14)</f>
        <v>-28818</v>
      </c>
      <c r="E14" s="3">
        <f aca="true" t="shared" si="2" ref="E14:J14">E15+E16</f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aca="true" t="shared" si="3" ref="K14:P14">K15+K16</f>
        <v>-3453</v>
      </c>
      <c r="L14" s="3">
        <f t="shared" si="3"/>
        <v>-3455</v>
      </c>
      <c r="M14" s="3">
        <f t="shared" si="3"/>
        <v>-3489</v>
      </c>
      <c r="N14" s="3">
        <f t="shared" si="3"/>
        <v>-6971</v>
      </c>
      <c r="O14" s="3">
        <f t="shared" si="3"/>
        <v>-5725</v>
      </c>
      <c r="P14" s="3">
        <f t="shared" si="3"/>
        <v>-5725</v>
      </c>
    </row>
    <row r="15" spans="1:16" ht="21" customHeight="1">
      <c r="A15" s="4"/>
      <c r="B15" s="4">
        <v>2111</v>
      </c>
      <c r="C15" s="20" t="s">
        <v>23</v>
      </c>
      <c r="D15" s="24">
        <f t="shared" si="1"/>
        <v>-21143</v>
      </c>
      <c r="E15" s="3"/>
      <c r="F15" s="3"/>
      <c r="G15" s="3"/>
      <c r="H15" s="3"/>
      <c r="I15" s="3"/>
      <c r="J15" s="3"/>
      <c r="K15" s="3">
        <v>-2533</v>
      </c>
      <c r="L15" s="3">
        <v>-2535</v>
      </c>
      <c r="M15" s="3">
        <v>-2559</v>
      </c>
      <c r="N15" s="3">
        <v>-5114</v>
      </c>
      <c r="O15" s="3">
        <v>-4201</v>
      </c>
      <c r="P15" s="3">
        <v>-4201</v>
      </c>
    </row>
    <row r="16" spans="1:16" ht="21" customHeight="1">
      <c r="A16" s="4"/>
      <c r="B16" s="4">
        <v>2120</v>
      </c>
      <c r="C16" s="20" t="s">
        <v>27</v>
      </c>
      <c r="D16" s="24">
        <f t="shared" si="1"/>
        <v>-7675</v>
      </c>
      <c r="E16" s="3"/>
      <c r="F16" s="3"/>
      <c r="G16" s="3"/>
      <c r="H16" s="3"/>
      <c r="I16" s="3"/>
      <c r="J16" s="3"/>
      <c r="K16" s="3">
        <v>-920</v>
      </c>
      <c r="L16" s="3">
        <v>-920</v>
      </c>
      <c r="M16" s="3">
        <v>-930</v>
      </c>
      <c r="N16" s="3">
        <v>-1857</v>
      </c>
      <c r="O16" s="3">
        <v>-1524</v>
      </c>
      <c r="P16" s="3">
        <v>-1524</v>
      </c>
    </row>
    <row r="17" spans="1:17" ht="21" customHeight="1">
      <c r="A17" s="33">
        <v>70101</v>
      </c>
      <c r="B17" s="4"/>
      <c r="C17" s="23" t="s">
        <v>42</v>
      </c>
      <c r="D17" s="24">
        <f t="shared" si="1"/>
        <v>-131354</v>
      </c>
      <c r="E17" s="3">
        <f>E18+E19+E20+E21</f>
        <v>0</v>
      </c>
      <c r="F17" s="3">
        <f aca="true" t="shared" si="4" ref="F17:Q17">F18+F19+F20+F21</f>
        <v>0</v>
      </c>
      <c r="G17" s="3">
        <f t="shared" si="4"/>
        <v>0</v>
      </c>
      <c r="H17" s="3">
        <f t="shared" si="4"/>
        <v>51326</v>
      </c>
      <c r="I17" s="3">
        <f t="shared" si="4"/>
        <v>0</v>
      </c>
      <c r="J17" s="3">
        <f t="shared" si="4"/>
        <v>0</v>
      </c>
      <c r="K17" s="3">
        <f t="shared" si="4"/>
        <v>-26899</v>
      </c>
      <c r="L17" s="3">
        <f t="shared" si="4"/>
        <v>-17454</v>
      </c>
      <c r="M17" s="3">
        <f t="shared" si="4"/>
        <v>-20534</v>
      </c>
      <c r="N17" s="3">
        <f t="shared" si="4"/>
        <v>-67766</v>
      </c>
      <c r="O17" s="3">
        <f t="shared" si="4"/>
        <v>-38580</v>
      </c>
      <c r="P17" s="3">
        <f t="shared" si="4"/>
        <v>-11447</v>
      </c>
      <c r="Q17" s="3">
        <f t="shared" si="4"/>
        <v>0</v>
      </c>
    </row>
    <row r="18" spans="1:16" ht="21" customHeight="1">
      <c r="A18" s="4"/>
      <c r="B18" s="4">
        <v>2111</v>
      </c>
      <c r="C18" s="20" t="s">
        <v>23</v>
      </c>
      <c r="D18" s="24">
        <f t="shared" si="1"/>
        <v>-213926</v>
      </c>
      <c r="E18" s="3">
        <f aca="true" t="shared" si="5" ref="E18:P18">E23+E27+E31</f>
        <v>0</v>
      </c>
      <c r="F18" s="3">
        <f t="shared" si="5"/>
        <v>0</v>
      </c>
      <c r="G18" s="3">
        <f t="shared" si="5"/>
        <v>0</v>
      </c>
      <c r="H18" s="3">
        <f t="shared" si="5"/>
        <v>0</v>
      </c>
      <c r="I18" s="3">
        <f t="shared" si="5"/>
        <v>0</v>
      </c>
      <c r="J18" s="3">
        <f t="shared" si="5"/>
        <v>0</v>
      </c>
      <c r="K18" s="3">
        <f t="shared" si="5"/>
        <v>-19735</v>
      </c>
      <c r="L18" s="3">
        <f t="shared" si="5"/>
        <v>-12805</v>
      </c>
      <c r="M18" s="3">
        <f t="shared" si="5"/>
        <v>-15065</v>
      </c>
      <c r="N18" s="3">
        <f t="shared" si="5"/>
        <v>-59590</v>
      </c>
      <c r="O18" s="3">
        <f t="shared" si="5"/>
        <v>-63243</v>
      </c>
      <c r="P18" s="3">
        <f t="shared" si="5"/>
        <v>-43488</v>
      </c>
    </row>
    <row r="19" spans="1:16" ht="21" customHeight="1">
      <c r="A19" s="4"/>
      <c r="B19" s="4">
        <v>2120</v>
      </c>
      <c r="C19" s="20" t="s">
        <v>27</v>
      </c>
      <c r="D19" s="24">
        <f t="shared" si="1"/>
        <v>-77655</v>
      </c>
      <c r="E19" s="3">
        <f aca="true" t="shared" si="6" ref="E19:P19">E24+E28+E32</f>
        <v>0</v>
      </c>
      <c r="F19" s="3">
        <f t="shared" si="6"/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3">
        <f t="shared" si="6"/>
        <v>0</v>
      </c>
      <c r="K19" s="3">
        <f t="shared" si="6"/>
        <v>-7164</v>
      </c>
      <c r="L19" s="3">
        <f t="shared" si="6"/>
        <v>-4649</v>
      </c>
      <c r="M19" s="3">
        <f t="shared" si="6"/>
        <v>-5469</v>
      </c>
      <c r="N19" s="3">
        <f t="shared" si="6"/>
        <v>-21631</v>
      </c>
      <c r="O19" s="3">
        <f t="shared" si="6"/>
        <v>-22957</v>
      </c>
      <c r="P19" s="3">
        <f t="shared" si="6"/>
        <v>-15785</v>
      </c>
    </row>
    <row r="20" spans="1:16" ht="21" customHeight="1">
      <c r="A20" s="4"/>
      <c r="B20" s="4">
        <v>2271</v>
      </c>
      <c r="C20" s="20" t="s">
        <v>43</v>
      </c>
      <c r="D20" s="24">
        <f t="shared" si="1"/>
        <v>84143</v>
      </c>
      <c r="E20" s="3">
        <f aca="true" t="shared" si="7" ref="E20:P20">E29+E33</f>
        <v>0</v>
      </c>
      <c r="F20" s="3">
        <f t="shared" si="7"/>
        <v>0</v>
      </c>
      <c r="G20" s="3">
        <f t="shared" si="7"/>
        <v>0</v>
      </c>
      <c r="H20" s="3">
        <f t="shared" si="7"/>
        <v>35421</v>
      </c>
      <c r="I20" s="3">
        <f t="shared" si="7"/>
        <v>0</v>
      </c>
      <c r="J20" s="3">
        <f t="shared" si="7"/>
        <v>0</v>
      </c>
      <c r="K20" s="3">
        <f t="shared" si="7"/>
        <v>0</v>
      </c>
      <c r="L20" s="3">
        <f t="shared" si="7"/>
        <v>0</v>
      </c>
      <c r="M20" s="3">
        <f t="shared" si="7"/>
        <v>0</v>
      </c>
      <c r="N20" s="3">
        <f t="shared" si="7"/>
        <v>1950</v>
      </c>
      <c r="O20" s="3">
        <f t="shared" si="7"/>
        <v>23283</v>
      </c>
      <c r="P20" s="3">
        <f t="shared" si="7"/>
        <v>23489</v>
      </c>
    </row>
    <row r="21" spans="1:16" ht="21" customHeight="1">
      <c r="A21" s="4"/>
      <c r="B21" s="4">
        <v>2274</v>
      </c>
      <c r="C21" s="20" t="s">
        <v>35</v>
      </c>
      <c r="D21" s="24">
        <f t="shared" si="1"/>
        <v>76084</v>
      </c>
      <c r="E21" s="3">
        <f>E25</f>
        <v>0</v>
      </c>
      <c r="F21" s="3">
        <f aca="true" t="shared" si="8" ref="F21:P21">F25</f>
        <v>0</v>
      </c>
      <c r="G21" s="3">
        <f t="shared" si="8"/>
        <v>0</v>
      </c>
      <c r="H21" s="3">
        <f t="shared" si="8"/>
        <v>15905</v>
      </c>
      <c r="I21" s="3">
        <f t="shared" si="8"/>
        <v>0</v>
      </c>
      <c r="J21" s="3">
        <f t="shared" si="8"/>
        <v>0</v>
      </c>
      <c r="K21" s="3">
        <f t="shared" si="8"/>
        <v>0</v>
      </c>
      <c r="L21" s="3">
        <f t="shared" si="8"/>
        <v>0</v>
      </c>
      <c r="M21" s="3">
        <f t="shared" si="8"/>
        <v>0</v>
      </c>
      <c r="N21" s="3">
        <f t="shared" si="8"/>
        <v>11505</v>
      </c>
      <c r="O21" s="3">
        <f t="shared" si="8"/>
        <v>24337</v>
      </c>
      <c r="P21" s="3">
        <f t="shared" si="8"/>
        <v>24337</v>
      </c>
    </row>
    <row r="22" spans="1:16" ht="21" customHeight="1">
      <c r="A22" s="4"/>
      <c r="B22" s="4" t="s">
        <v>25</v>
      </c>
      <c r="C22" s="23" t="s">
        <v>44</v>
      </c>
      <c r="D22" s="24">
        <f t="shared" si="1"/>
        <v>-50190</v>
      </c>
      <c r="E22" s="3">
        <f>E23+E24+E25</f>
        <v>0</v>
      </c>
      <c r="F22" s="3">
        <f>F23+F24+F25</f>
        <v>0</v>
      </c>
      <c r="G22" s="3">
        <f>G23+G24+G25</f>
        <v>0</v>
      </c>
      <c r="H22" s="3">
        <f aca="true" t="shared" si="9" ref="H22:P22">H23+H24+H25</f>
        <v>15905</v>
      </c>
      <c r="I22" s="3">
        <f t="shared" si="9"/>
        <v>0</v>
      </c>
      <c r="J22" s="3">
        <f t="shared" si="9"/>
        <v>0</v>
      </c>
      <c r="K22" s="3">
        <f t="shared" si="9"/>
        <v>-20265</v>
      </c>
      <c r="L22" s="3">
        <f t="shared" si="9"/>
        <v>-10820</v>
      </c>
      <c r="M22" s="3">
        <f t="shared" si="9"/>
        <v>-10776</v>
      </c>
      <c r="N22" s="3">
        <f t="shared" si="9"/>
        <v>-17431</v>
      </c>
      <c r="O22" s="3">
        <f t="shared" si="9"/>
        <v>-3515</v>
      </c>
      <c r="P22" s="3">
        <f t="shared" si="9"/>
        <v>-3288</v>
      </c>
    </row>
    <row r="23" spans="1:16" ht="21" customHeight="1">
      <c r="A23" s="4"/>
      <c r="B23" s="4">
        <v>2111</v>
      </c>
      <c r="C23" s="20" t="s">
        <v>23</v>
      </c>
      <c r="D23" s="24">
        <f t="shared" si="1"/>
        <v>-92644</v>
      </c>
      <c r="E23" s="3"/>
      <c r="F23" s="3"/>
      <c r="G23" s="3"/>
      <c r="H23" s="3"/>
      <c r="I23" s="3"/>
      <c r="J23" s="3"/>
      <c r="K23" s="3">
        <v>-14868</v>
      </c>
      <c r="L23" s="3">
        <v>-7938</v>
      </c>
      <c r="M23" s="3">
        <v>-7906</v>
      </c>
      <c r="N23" s="3">
        <v>-21230</v>
      </c>
      <c r="O23" s="3">
        <v>-20434</v>
      </c>
      <c r="P23" s="3">
        <v>-20268</v>
      </c>
    </row>
    <row r="24" spans="1:16" ht="21" customHeight="1">
      <c r="A24" s="4"/>
      <c r="B24" s="4">
        <v>2120</v>
      </c>
      <c r="C24" s="20" t="s">
        <v>27</v>
      </c>
      <c r="D24" s="24">
        <f t="shared" si="1"/>
        <v>-33630</v>
      </c>
      <c r="E24" s="3"/>
      <c r="F24" s="3"/>
      <c r="G24" s="3"/>
      <c r="H24" s="3"/>
      <c r="I24" s="3"/>
      <c r="J24" s="3"/>
      <c r="K24" s="3">
        <v>-5397</v>
      </c>
      <c r="L24" s="3">
        <v>-2882</v>
      </c>
      <c r="M24" s="3">
        <v>-2870</v>
      </c>
      <c r="N24" s="3">
        <v>-7706</v>
      </c>
      <c r="O24" s="3">
        <v>-7418</v>
      </c>
      <c r="P24" s="3">
        <v>-7357</v>
      </c>
    </row>
    <row r="25" spans="1:16" ht="21" customHeight="1">
      <c r="A25" s="4"/>
      <c r="B25" s="4">
        <v>2274</v>
      </c>
      <c r="C25" s="20" t="s">
        <v>35</v>
      </c>
      <c r="D25" s="24">
        <f t="shared" si="1"/>
        <v>76084</v>
      </c>
      <c r="E25" s="3"/>
      <c r="F25" s="3"/>
      <c r="G25" s="3"/>
      <c r="H25" s="3">
        <v>15905</v>
      </c>
      <c r="I25" s="3"/>
      <c r="J25" s="3"/>
      <c r="K25" s="3"/>
      <c r="L25" s="3"/>
      <c r="M25" s="3"/>
      <c r="N25" s="3">
        <v>11505</v>
      </c>
      <c r="O25" s="3">
        <v>24337</v>
      </c>
      <c r="P25" s="3">
        <v>24337</v>
      </c>
    </row>
    <row r="26" spans="1:16" ht="21" customHeight="1">
      <c r="A26" s="4"/>
      <c r="B26" s="4"/>
      <c r="C26" s="23" t="s">
        <v>45</v>
      </c>
      <c r="D26" s="24">
        <f t="shared" si="1"/>
        <v>-41123</v>
      </c>
      <c r="E26" s="3">
        <f>E27+E28+E29</f>
        <v>0</v>
      </c>
      <c r="F26" s="3">
        <f aca="true" t="shared" si="10" ref="F26:P26">F27+F28+F29</f>
        <v>0</v>
      </c>
      <c r="G26" s="3">
        <f t="shared" si="10"/>
        <v>0</v>
      </c>
      <c r="H26" s="3">
        <f t="shared" si="10"/>
        <v>35421</v>
      </c>
      <c r="I26" s="3">
        <f t="shared" si="10"/>
        <v>0</v>
      </c>
      <c r="J26" s="3">
        <f t="shared" si="10"/>
        <v>0</v>
      </c>
      <c r="K26" s="3">
        <f t="shared" si="10"/>
        <v>0</v>
      </c>
      <c r="L26" s="3">
        <f t="shared" si="10"/>
        <v>0</v>
      </c>
      <c r="M26" s="3">
        <f t="shared" si="10"/>
        <v>-3124</v>
      </c>
      <c r="N26" s="3">
        <f t="shared" si="10"/>
        <v>-36590</v>
      </c>
      <c r="O26" s="3">
        <f t="shared" si="10"/>
        <v>-31765</v>
      </c>
      <c r="P26" s="3">
        <f t="shared" si="10"/>
        <v>-5065</v>
      </c>
    </row>
    <row r="27" spans="1:16" ht="21" customHeight="1">
      <c r="A27" s="4"/>
      <c r="B27" s="4">
        <v>2111</v>
      </c>
      <c r="C27" s="20" t="s">
        <v>23</v>
      </c>
      <c r="D27" s="24">
        <f t="shared" si="1"/>
        <v>-72138</v>
      </c>
      <c r="E27" s="3"/>
      <c r="F27" s="3"/>
      <c r="G27" s="3"/>
      <c r="H27" s="3"/>
      <c r="I27" s="3"/>
      <c r="J27" s="3"/>
      <c r="K27" s="3"/>
      <c r="L27" s="3"/>
      <c r="M27" s="3">
        <v>-2292</v>
      </c>
      <c r="N27" s="3">
        <v>-26845</v>
      </c>
      <c r="O27" s="3">
        <v>-31295</v>
      </c>
      <c r="P27" s="3">
        <v>-11706</v>
      </c>
    </row>
    <row r="28" spans="1:16" ht="21" customHeight="1">
      <c r="A28" s="4"/>
      <c r="B28" s="4">
        <v>2120</v>
      </c>
      <c r="C28" s="20" t="s">
        <v>27</v>
      </c>
      <c r="D28" s="24">
        <f t="shared" si="1"/>
        <v>-26186</v>
      </c>
      <c r="E28" s="3"/>
      <c r="F28" s="3"/>
      <c r="G28" s="3"/>
      <c r="H28" s="3"/>
      <c r="I28" s="3"/>
      <c r="J28" s="3"/>
      <c r="K28" s="3"/>
      <c r="L28" s="3"/>
      <c r="M28" s="3">
        <v>-832</v>
      </c>
      <c r="N28" s="3">
        <v>-9745</v>
      </c>
      <c r="O28" s="3">
        <v>-11360</v>
      </c>
      <c r="P28" s="3">
        <v>-4249</v>
      </c>
    </row>
    <row r="29" spans="1:16" ht="21" customHeight="1">
      <c r="A29" s="4"/>
      <c r="B29" s="4">
        <v>2271</v>
      </c>
      <c r="C29" s="20" t="s">
        <v>43</v>
      </c>
      <c r="D29" s="24">
        <f t="shared" si="1"/>
        <v>57201</v>
      </c>
      <c r="E29" s="3"/>
      <c r="F29" s="3"/>
      <c r="G29" s="3"/>
      <c r="H29" s="3">
        <v>35421</v>
      </c>
      <c r="I29" s="3"/>
      <c r="J29" s="3"/>
      <c r="K29" s="3"/>
      <c r="L29" s="3"/>
      <c r="M29" s="3"/>
      <c r="N29" s="3"/>
      <c r="O29" s="3">
        <v>10890</v>
      </c>
      <c r="P29" s="3">
        <v>10890</v>
      </c>
    </row>
    <row r="30" spans="1:16" ht="21" customHeight="1">
      <c r="A30" s="4"/>
      <c r="B30" s="4"/>
      <c r="C30" s="23" t="s">
        <v>46</v>
      </c>
      <c r="D30" s="24">
        <f t="shared" si="1"/>
        <v>-40041</v>
      </c>
      <c r="E30" s="3">
        <f>E31+E32+E33</f>
        <v>0</v>
      </c>
      <c r="F30" s="3">
        <f>F31+F32+F33</f>
        <v>0</v>
      </c>
      <c r="G30" s="3">
        <f>G31+G32+G33</f>
        <v>0</v>
      </c>
      <c r="H30" s="3">
        <f aca="true" t="shared" si="11" ref="H30:P30">H31+H32+H33</f>
        <v>0</v>
      </c>
      <c r="I30" s="3">
        <f t="shared" si="11"/>
        <v>0</v>
      </c>
      <c r="J30" s="3">
        <f t="shared" si="11"/>
        <v>0</v>
      </c>
      <c r="K30" s="3">
        <f t="shared" si="11"/>
        <v>-6634</v>
      </c>
      <c r="L30" s="3">
        <f t="shared" si="11"/>
        <v>-6634</v>
      </c>
      <c r="M30" s="3">
        <f t="shared" si="11"/>
        <v>-6634</v>
      </c>
      <c r="N30" s="3">
        <f t="shared" si="11"/>
        <v>-13745</v>
      </c>
      <c r="O30" s="3">
        <f t="shared" si="11"/>
        <v>-3300</v>
      </c>
      <c r="P30" s="3">
        <f t="shared" si="11"/>
        <v>-3094</v>
      </c>
    </row>
    <row r="31" spans="1:16" ht="17.25" customHeight="1">
      <c r="A31" s="4"/>
      <c r="B31" s="4">
        <v>2111</v>
      </c>
      <c r="C31" s="20" t="s">
        <v>23</v>
      </c>
      <c r="D31" s="24">
        <f t="shared" si="1"/>
        <v>-49144</v>
      </c>
      <c r="E31" s="3"/>
      <c r="F31" s="3"/>
      <c r="G31" s="3"/>
      <c r="H31" s="3"/>
      <c r="I31" s="3"/>
      <c r="J31" s="3"/>
      <c r="K31" s="3">
        <v>-4867</v>
      </c>
      <c r="L31" s="3">
        <v>-4867</v>
      </c>
      <c r="M31" s="3">
        <v>-4867</v>
      </c>
      <c r="N31" s="3">
        <v>-11515</v>
      </c>
      <c r="O31" s="3">
        <v>-11514</v>
      </c>
      <c r="P31" s="3">
        <v>-11514</v>
      </c>
    </row>
    <row r="32" spans="1:16" ht="21" customHeight="1">
      <c r="A32" s="4"/>
      <c r="B32" s="4">
        <v>2120</v>
      </c>
      <c r="C32" s="20" t="s">
        <v>27</v>
      </c>
      <c r="D32" s="24">
        <f t="shared" si="1"/>
        <v>-17839</v>
      </c>
      <c r="E32" s="3"/>
      <c r="F32" s="3"/>
      <c r="G32" s="3"/>
      <c r="H32" s="3"/>
      <c r="I32" s="3"/>
      <c r="J32" s="3"/>
      <c r="K32" s="3">
        <v>-1767</v>
      </c>
      <c r="L32" s="3">
        <v>-1767</v>
      </c>
      <c r="M32" s="3">
        <v>-1767</v>
      </c>
      <c r="N32" s="3">
        <v>-4180</v>
      </c>
      <c r="O32" s="3">
        <v>-4179</v>
      </c>
      <c r="P32" s="3">
        <v>-4179</v>
      </c>
    </row>
    <row r="33" spans="1:16" ht="16.5" customHeight="1">
      <c r="A33" s="4"/>
      <c r="B33" s="4">
        <v>2271</v>
      </c>
      <c r="C33" s="20" t="s">
        <v>43</v>
      </c>
      <c r="D33" s="24">
        <f t="shared" si="1"/>
        <v>26942</v>
      </c>
      <c r="E33" s="3"/>
      <c r="F33" s="3"/>
      <c r="G33" s="3"/>
      <c r="H33" s="3"/>
      <c r="I33" s="3"/>
      <c r="J33" s="3"/>
      <c r="K33" s="3"/>
      <c r="L33" s="3"/>
      <c r="M33" s="3"/>
      <c r="N33" s="3">
        <v>1950</v>
      </c>
      <c r="O33" s="3">
        <v>12393</v>
      </c>
      <c r="P33" s="3">
        <v>12599</v>
      </c>
    </row>
    <row r="34" spans="1:16" ht="18.75" customHeight="1">
      <c r="A34" s="33">
        <v>70401</v>
      </c>
      <c r="B34" s="4"/>
      <c r="C34" s="23" t="s">
        <v>47</v>
      </c>
      <c r="D34" s="24">
        <f aca="true" t="shared" si="12" ref="D34:D43">SUM(E34:P34)</f>
        <v>43038</v>
      </c>
      <c r="E34" s="3">
        <f>E35+E36+E37</f>
        <v>0</v>
      </c>
      <c r="F34" s="3">
        <f>F35+F36+F37</f>
        <v>0</v>
      </c>
      <c r="G34" s="3">
        <f>G35+G36+G37</f>
        <v>0</v>
      </c>
      <c r="H34" s="3">
        <f aca="true" t="shared" si="13" ref="H34:P34">H35+H36+H37</f>
        <v>50000</v>
      </c>
      <c r="I34" s="3">
        <f t="shared" si="13"/>
        <v>0</v>
      </c>
      <c r="J34" s="3">
        <f t="shared" si="13"/>
        <v>0</v>
      </c>
      <c r="K34" s="3">
        <f t="shared" si="13"/>
        <v>0</v>
      </c>
      <c r="L34" s="3">
        <f t="shared" si="13"/>
        <v>0</v>
      </c>
      <c r="M34" s="3">
        <f t="shared" si="13"/>
        <v>-821</v>
      </c>
      <c r="N34" s="3">
        <f t="shared" si="13"/>
        <v>-2297</v>
      </c>
      <c r="O34" s="3">
        <f t="shared" si="13"/>
        <v>-1921</v>
      </c>
      <c r="P34" s="3">
        <f t="shared" si="13"/>
        <v>-1923</v>
      </c>
    </row>
    <row r="35" spans="1:16" ht="17.25" customHeight="1">
      <c r="A35" s="4"/>
      <c r="B35" s="4">
        <v>2111</v>
      </c>
      <c r="C35" s="20" t="s">
        <v>23</v>
      </c>
      <c r="D35" s="24">
        <f t="shared" si="12"/>
        <v>-5649</v>
      </c>
      <c r="E35" s="3"/>
      <c r="F35" s="3"/>
      <c r="G35" s="3"/>
      <c r="H35" s="3"/>
      <c r="I35" s="3"/>
      <c r="J35" s="3"/>
      <c r="K35" s="3"/>
      <c r="L35" s="3"/>
      <c r="M35" s="3">
        <v>-666</v>
      </c>
      <c r="N35" s="3">
        <v>-1864</v>
      </c>
      <c r="O35" s="3">
        <v>-1559</v>
      </c>
      <c r="P35" s="3">
        <v>-1560</v>
      </c>
    </row>
    <row r="36" spans="1:16" ht="19.5" customHeight="1">
      <c r="A36" s="4"/>
      <c r="B36" s="4">
        <v>2120</v>
      </c>
      <c r="C36" s="20" t="s">
        <v>27</v>
      </c>
      <c r="D36" s="24">
        <f t="shared" si="12"/>
        <v>-1313</v>
      </c>
      <c r="E36" s="3"/>
      <c r="F36" s="3"/>
      <c r="G36" s="3"/>
      <c r="H36" s="3"/>
      <c r="I36" s="3"/>
      <c r="J36" s="3"/>
      <c r="K36" s="3"/>
      <c r="L36" s="3"/>
      <c r="M36" s="3">
        <v>-155</v>
      </c>
      <c r="N36" s="3">
        <v>-433</v>
      </c>
      <c r="O36" s="3">
        <v>-362</v>
      </c>
      <c r="P36" s="3">
        <v>-363</v>
      </c>
    </row>
    <row r="37" spans="1:16" ht="16.5" customHeight="1">
      <c r="A37" s="4"/>
      <c r="B37" s="4">
        <v>2240</v>
      </c>
      <c r="C37" s="20" t="s">
        <v>24</v>
      </c>
      <c r="D37" s="24">
        <f t="shared" si="12"/>
        <v>50000</v>
      </c>
      <c r="E37" s="3"/>
      <c r="F37" s="3"/>
      <c r="G37" s="3"/>
      <c r="H37" s="3">
        <v>50000</v>
      </c>
      <c r="I37" s="3"/>
      <c r="J37" s="3"/>
      <c r="K37" s="3"/>
      <c r="L37" s="3"/>
      <c r="M37" s="3"/>
      <c r="N37" s="3"/>
      <c r="O37" s="3"/>
      <c r="P37" s="3"/>
    </row>
    <row r="38" spans="1:16" ht="20.25" customHeight="1">
      <c r="A38" s="33">
        <v>130112</v>
      </c>
      <c r="B38" s="4"/>
      <c r="C38" s="23" t="s">
        <v>48</v>
      </c>
      <c r="D38" s="24">
        <f t="shared" si="12"/>
        <v>19534</v>
      </c>
      <c r="E38" s="3">
        <f>E39+E40+E41</f>
        <v>0</v>
      </c>
      <c r="F38" s="3">
        <f aca="true" t="shared" si="14" ref="F38:K38">F39+F40+F41</f>
        <v>0</v>
      </c>
      <c r="G38" s="3">
        <f t="shared" si="14"/>
        <v>0</v>
      </c>
      <c r="H38" s="3">
        <f t="shared" si="14"/>
        <v>5588</v>
      </c>
      <c r="I38" s="3">
        <f t="shared" si="14"/>
        <v>0</v>
      </c>
      <c r="J38" s="3">
        <f t="shared" si="14"/>
        <v>0</v>
      </c>
      <c r="K38" s="3">
        <f t="shared" si="14"/>
        <v>-844</v>
      </c>
      <c r="L38" s="3">
        <f>L39+L40+L41</f>
        <v>-972</v>
      </c>
      <c r="M38" s="3">
        <f>M39+M40+M41</f>
        <v>-972</v>
      </c>
      <c r="N38" s="3">
        <f>N39+N40+N41</f>
        <v>1884</v>
      </c>
      <c r="O38" s="3">
        <f>O39+O40+O41</f>
        <v>7425</v>
      </c>
      <c r="P38" s="3">
        <f>P39+P40+P41</f>
        <v>7425</v>
      </c>
    </row>
    <row r="39" spans="1:16" ht="19.5" customHeight="1">
      <c r="A39" s="33"/>
      <c r="B39" s="4">
        <v>2111</v>
      </c>
      <c r="C39" s="20" t="s">
        <v>23</v>
      </c>
      <c r="D39" s="24">
        <f t="shared" si="12"/>
        <v>-10111</v>
      </c>
      <c r="E39" s="3"/>
      <c r="F39" s="3"/>
      <c r="G39" s="3"/>
      <c r="H39" s="3"/>
      <c r="I39" s="3"/>
      <c r="J39" s="3"/>
      <c r="K39" s="3">
        <v>-619</v>
      </c>
      <c r="L39" s="3">
        <v>-713</v>
      </c>
      <c r="M39" s="3">
        <v>-713</v>
      </c>
      <c r="N39" s="3">
        <v>-2688</v>
      </c>
      <c r="O39" s="3">
        <v>-2689</v>
      </c>
      <c r="P39" s="3">
        <v>-2689</v>
      </c>
    </row>
    <row r="40" spans="1:16" ht="21" customHeight="1">
      <c r="A40" s="33"/>
      <c r="B40" s="4">
        <v>2120</v>
      </c>
      <c r="C40" s="20" t="s">
        <v>27</v>
      </c>
      <c r="D40" s="24">
        <f t="shared" si="12"/>
        <v>-3670</v>
      </c>
      <c r="E40" s="3"/>
      <c r="F40" s="3"/>
      <c r="G40" s="3"/>
      <c r="H40" s="3"/>
      <c r="I40" s="3"/>
      <c r="J40" s="3"/>
      <c r="K40" s="3">
        <v>-225</v>
      </c>
      <c r="L40" s="3">
        <v>-259</v>
      </c>
      <c r="M40" s="3">
        <v>-259</v>
      </c>
      <c r="N40" s="3">
        <v>-975</v>
      </c>
      <c r="O40" s="3">
        <v>-976</v>
      </c>
      <c r="P40" s="3">
        <v>-976</v>
      </c>
    </row>
    <row r="41" spans="1:16" ht="17.25" customHeight="1">
      <c r="A41" s="4"/>
      <c r="B41" s="4">
        <v>2274</v>
      </c>
      <c r="C41" s="20" t="s">
        <v>35</v>
      </c>
      <c r="D41" s="24">
        <f t="shared" si="12"/>
        <v>33315</v>
      </c>
      <c r="E41" s="3"/>
      <c r="F41" s="3"/>
      <c r="G41" s="3"/>
      <c r="H41" s="3">
        <v>5588</v>
      </c>
      <c r="I41" s="3"/>
      <c r="J41" s="3"/>
      <c r="K41" s="3"/>
      <c r="L41" s="3"/>
      <c r="M41" s="3"/>
      <c r="N41" s="3">
        <v>5547</v>
      </c>
      <c r="O41" s="3">
        <v>11090</v>
      </c>
      <c r="P41" s="3">
        <v>11090</v>
      </c>
    </row>
    <row r="42" spans="1:16" ht="41.25" customHeight="1">
      <c r="A42" s="33">
        <v>250302</v>
      </c>
      <c r="B42" s="33"/>
      <c r="C42" s="34" t="s">
        <v>49</v>
      </c>
      <c r="D42" s="2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9.25" customHeight="1">
      <c r="A43" s="4"/>
      <c r="B43" s="4">
        <v>2620</v>
      </c>
      <c r="C43" s="21" t="s">
        <v>50</v>
      </c>
      <c r="D43" s="24">
        <f t="shared" si="12"/>
        <v>-866000</v>
      </c>
      <c r="E43" s="3"/>
      <c r="F43" s="3"/>
      <c r="G43" s="3"/>
      <c r="H43" s="3"/>
      <c r="I43" s="3">
        <v>-108249</v>
      </c>
      <c r="J43" s="3">
        <v>-108249</v>
      </c>
      <c r="K43" s="3">
        <v>-108249</v>
      </c>
      <c r="L43" s="3">
        <v>-108249</v>
      </c>
      <c r="M43" s="3">
        <v>-108251</v>
      </c>
      <c r="N43" s="3">
        <v>-108251</v>
      </c>
      <c r="O43" s="3">
        <v>-108251</v>
      </c>
      <c r="P43" s="3">
        <v>-108251</v>
      </c>
    </row>
    <row r="44" spans="1:16" ht="18" customHeight="1">
      <c r="A44" s="19">
        <v>250404</v>
      </c>
      <c r="B44" s="4"/>
      <c r="C44" s="23" t="s">
        <v>32</v>
      </c>
      <c r="D44" s="24">
        <f aca="true" t="shared" si="15" ref="D44:D53">SUM(E44:P44)</f>
        <v>7422</v>
      </c>
      <c r="E44" s="25">
        <f>SUM(E45:E50)</f>
        <v>0</v>
      </c>
      <c r="F44" s="25">
        <f aca="true" t="shared" si="16" ref="F44:P44">SUM(F45:F50)</f>
        <v>0</v>
      </c>
      <c r="G44" s="25">
        <f t="shared" si="16"/>
        <v>0</v>
      </c>
      <c r="H44" s="25">
        <f t="shared" si="16"/>
        <v>7422</v>
      </c>
      <c r="I44" s="25">
        <f t="shared" si="16"/>
        <v>0</v>
      </c>
      <c r="J44" s="25">
        <f t="shared" si="16"/>
        <v>0</v>
      </c>
      <c r="K44" s="25">
        <f t="shared" si="16"/>
        <v>0</v>
      </c>
      <c r="L44" s="25">
        <f t="shared" si="16"/>
        <v>0</v>
      </c>
      <c r="M44" s="25">
        <f t="shared" si="16"/>
        <v>0</v>
      </c>
      <c r="N44" s="25">
        <f t="shared" si="16"/>
        <v>0</v>
      </c>
      <c r="O44" s="25">
        <f t="shared" si="16"/>
        <v>0</v>
      </c>
      <c r="P44" s="25">
        <f t="shared" si="16"/>
        <v>0</v>
      </c>
    </row>
    <row r="45" spans="1:16" ht="18" customHeight="1">
      <c r="A45" s="19"/>
      <c r="B45" s="4">
        <v>2111</v>
      </c>
      <c r="C45" s="20" t="s">
        <v>23</v>
      </c>
      <c r="D45" s="12">
        <f t="shared" si="15"/>
        <v>4683</v>
      </c>
      <c r="E45" s="25"/>
      <c r="F45" s="25"/>
      <c r="G45" s="25"/>
      <c r="H45" s="25">
        <v>4683</v>
      </c>
      <c r="I45" s="25"/>
      <c r="J45" s="25"/>
      <c r="K45" s="25"/>
      <c r="L45" s="25"/>
      <c r="M45" s="25"/>
      <c r="N45" s="25"/>
      <c r="O45" s="25"/>
      <c r="P45" s="25"/>
    </row>
    <row r="46" spans="1:16" ht="15.75" customHeight="1">
      <c r="A46" s="19"/>
      <c r="B46" s="4">
        <v>2120</v>
      </c>
      <c r="C46" s="20" t="s">
        <v>27</v>
      </c>
      <c r="D46" s="12">
        <f t="shared" si="15"/>
        <v>1700</v>
      </c>
      <c r="E46" s="25"/>
      <c r="F46" s="25"/>
      <c r="G46" s="25"/>
      <c r="H46" s="25">
        <v>1700</v>
      </c>
      <c r="I46" s="25"/>
      <c r="J46" s="25"/>
      <c r="K46" s="25"/>
      <c r="L46" s="25"/>
      <c r="M46" s="25"/>
      <c r="N46" s="25"/>
      <c r="O46" s="25"/>
      <c r="P46" s="25"/>
    </row>
    <row r="47" spans="1:16" ht="18" customHeight="1">
      <c r="A47" s="19"/>
      <c r="B47" s="4">
        <v>2210</v>
      </c>
      <c r="C47" s="20" t="s">
        <v>28</v>
      </c>
      <c r="D47" s="12">
        <f t="shared" si="15"/>
        <v>395</v>
      </c>
      <c r="E47" s="25"/>
      <c r="F47" s="25"/>
      <c r="G47" s="25"/>
      <c r="H47" s="25">
        <v>395</v>
      </c>
      <c r="I47" s="25"/>
      <c r="J47" s="25"/>
      <c r="K47" s="25"/>
      <c r="L47" s="25"/>
      <c r="M47" s="25"/>
      <c r="N47" s="25"/>
      <c r="O47" s="25"/>
      <c r="P47" s="25"/>
    </row>
    <row r="48" spans="1:16" ht="15.75" customHeight="1">
      <c r="A48" s="19"/>
      <c r="B48" s="4">
        <v>2240</v>
      </c>
      <c r="C48" s="21" t="s">
        <v>24</v>
      </c>
      <c r="D48" s="12">
        <f t="shared" si="15"/>
        <v>173</v>
      </c>
      <c r="E48" s="3"/>
      <c r="F48" s="2"/>
      <c r="G48" s="2"/>
      <c r="H48" s="2">
        <v>173</v>
      </c>
      <c r="I48" s="2"/>
      <c r="J48" s="2"/>
      <c r="K48" s="2"/>
      <c r="L48" s="2"/>
      <c r="M48" s="2"/>
      <c r="N48" s="2"/>
      <c r="O48" s="2"/>
      <c r="P48" s="2"/>
    </row>
    <row r="49" spans="1:16" ht="21" customHeight="1">
      <c r="A49" s="19"/>
      <c r="B49" s="4">
        <v>2250</v>
      </c>
      <c r="C49" s="21" t="s">
        <v>26</v>
      </c>
      <c r="D49" s="12">
        <f t="shared" si="15"/>
        <v>41</v>
      </c>
      <c r="E49" s="29"/>
      <c r="F49" s="4"/>
      <c r="G49" s="4"/>
      <c r="H49" s="4">
        <v>41</v>
      </c>
      <c r="I49" s="4"/>
      <c r="J49" s="4"/>
      <c r="K49" s="4"/>
      <c r="L49" s="4"/>
      <c r="M49" s="4"/>
      <c r="N49" s="4"/>
      <c r="O49" s="4"/>
      <c r="P49" s="4"/>
    </row>
    <row r="50" spans="1:16" ht="21" customHeight="1">
      <c r="A50" s="19"/>
      <c r="B50" s="4">
        <v>2270</v>
      </c>
      <c r="C50" s="21" t="s">
        <v>29</v>
      </c>
      <c r="D50" s="12">
        <f t="shared" si="15"/>
        <v>430</v>
      </c>
      <c r="E50" s="29">
        <f>E51+E52+E53</f>
        <v>0</v>
      </c>
      <c r="F50" s="29">
        <f aca="true" t="shared" si="17" ref="F50:P50">F51+F52+F53</f>
        <v>0</v>
      </c>
      <c r="G50" s="29">
        <f t="shared" si="17"/>
        <v>0</v>
      </c>
      <c r="H50" s="29">
        <f t="shared" si="17"/>
        <v>430</v>
      </c>
      <c r="I50" s="29">
        <f t="shared" si="17"/>
        <v>0</v>
      </c>
      <c r="J50" s="29">
        <f t="shared" si="17"/>
        <v>0</v>
      </c>
      <c r="K50" s="29">
        <f t="shared" si="17"/>
        <v>0</v>
      </c>
      <c r="L50" s="29">
        <f t="shared" si="17"/>
        <v>0</v>
      </c>
      <c r="M50" s="29">
        <f t="shared" si="17"/>
        <v>0</v>
      </c>
      <c r="N50" s="29">
        <f t="shared" si="17"/>
        <v>0</v>
      </c>
      <c r="O50" s="29">
        <f t="shared" si="17"/>
        <v>0</v>
      </c>
      <c r="P50" s="29">
        <f t="shared" si="17"/>
        <v>0</v>
      </c>
    </row>
    <row r="51" spans="1:16" ht="21" customHeight="1">
      <c r="A51" s="19" t="s">
        <v>25</v>
      </c>
      <c r="B51" s="4">
        <v>2272</v>
      </c>
      <c r="C51" s="21" t="s">
        <v>30</v>
      </c>
      <c r="D51" s="12">
        <f t="shared" si="15"/>
        <v>10</v>
      </c>
      <c r="E51" s="29"/>
      <c r="F51" s="4"/>
      <c r="G51" s="4"/>
      <c r="H51" s="4">
        <v>10</v>
      </c>
      <c r="I51" s="4"/>
      <c r="J51" s="4"/>
      <c r="K51" s="4"/>
      <c r="L51" s="4"/>
      <c r="M51" s="4"/>
      <c r="N51" s="4"/>
      <c r="O51" s="4"/>
      <c r="P51" s="4"/>
    </row>
    <row r="52" spans="1:16" ht="21" customHeight="1">
      <c r="A52" s="19"/>
      <c r="B52" s="4">
        <v>2273</v>
      </c>
      <c r="C52" s="21" t="s">
        <v>31</v>
      </c>
      <c r="D52" s="12">
        <f t="shared" si="15"/>
        <v>146</v>
      </c>
      <c r="E52" s="29"/>
      <c r="F52" s="4"/>
      <c r="G52" s="4"/>
      <c r="H52" s="4">
        <v>146</v>
      </c>
      <c r="I52" s="4"/>
      <c r="J52" s="4"/>
      <c r="K52" s="4"/>
      <c r="L52" s="4"/>
      <c r="M52" s="4"/>
      <c r="N52" s="4"/>
      <c r="O52" s="4"/>
      <c r="P52" s="4"/>
    </row>
    <row r="53" spans="1:16" ht="21" customHeight="1">
      <c r="A53" s="19"/>
      <c r="B53" s="4">
        <v>2274</v>
      </c>
      <c r="C53" s="21" t="s">
        <v>35</v>
      </c>
      <c r="D53" s="12">
        <f t="shared" si="15"/>
        <v>274</v>
      </c>
      <c r="E53" s="29"/>
      <c r="F53" s="4"/>
      <c r="G53" s="4"/>
      <c r="H53" s="4">
        <v>274</v>
      </c>
      <c r="I53" s="4"/>
      <c r="J53" s="4"/>
      <c r="K53" s="4"/>
      <c r="L53" s="4"/>
      <c r="M53" s="4"/>
      <c r="N53" s="4"/>
      <c r="O53" s="4"/>
      <c r="P53" s="4"/>
    </row>
    <row r="54" spans="1:17" s="28" customFormat="1" ht="31.5" customHeight="1">
      <c r="A54" s="19"/>
      <c r="B54" s="19"/>
      <c r="C54" s="26" t="s">
        <v>40</v>
      </c>
      <c r="D54" s="24">
        <f>SUM(E54:P54)</f>
        <v>-956178</v>
      </c>
      <c r="E54" s="27">
        <f aca="true" t="shared" si="18" ref="E54:P54">E14+E17+E34+E38+E43+E44</f>
        <v>0</v>
      </c>
      <c r="F54" s="27">
        <f t="shared" si="18"/>
        <v>0</v>
      </c>
      <c r="G54" s="27">
        <f t="shared" si="18"/>
        <v>0</v>
      </c>
      <c r="H54" s="27">
        <f t="shared" si="18"/>
        <v>114336</v>
      </c>
      <c r="I54" s="27">
        <f t="shared" si="18"/>
        <v>-108249</v>
      </c>
      <c r="J54" s="27">
        <f t="shared" si="18"/>
        <v>-108249</v>
      </c>
      <c r="K54" s="27">
        <f t="shared" si="18"/>
        <v>-139445</v>
      </c>
      <c r="L54" s="27">
        <f t="shared" si="18"/>
        <v>-130130</v>
      </c>
      <c r="M54" s="27">
        <f t="shared" si="18"/>
        <v>-134067</v>
      </c>
      <c r="N54" s="27">
        <f t="shared" si="18"/>
        <v>-183401</v>
      </c>
      <c r="O54" s="27">
        <f t="shared" si="18"/>
        <v>-147052</v>
      </c>
      <c r="P54" s="27">
        <f t="shared" si="18"/>
        <v>-119921</v>
      </c>
      <c r="Q54" s="27" t="e">
        <f>#REF!+Q44</f>
        <v>#REF!</v>
      </c>
    </row>
    <row r="55" spans="1:16" ht="21" customHeight="1">
      <c r="A55" s="4"/>
      <c r="B55" s="4"/>
      <c r="C55" s="23" t="s">
        <v>51</v>
      </c>
      <c r="D55" s="4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41.25" customHeight="1">
      <c r="A56" s="4">
        <v>41034400</v>
      </c>
      <c r="B56" s="4"/>
      <c r="C56" s="31" t="s">
        <v>52</v>
      </c>
      <c r="D56" s="12">
        <f>SUM(E56:P56)</f>
        <v>172700</v>
      </c>
      <c r="E56" s="3"/>
      <c r="F56" s="2"/>
      <c r="G56" s="2">
        <v>2700</v>
      </c>
      <c r="H56" s="2">
        <v>16500</v>
      </c>
      <c r="I56" s="2">
        <v>18000</v>
      </c>
      <c r="J56" s="2">
        <v>18671</v>
      </c>
      <c r="K56" s="2">
        <v>20448</v>
      </c>
      <c r="L56" s="2">
        <v>23100</v>
      </c>
      <c r="M56" s="2">
        <v>19210</v>
      </c>
      <c r="N56" s="2">
        <v>22725</v>
      </c>
      <c r="O56" s="2">
        <v>22402</v>
      </c>
      <c r="P56" s="2">
        <v>8944</v>
      </c>
    </row>
    <row r="57" spans="1:16" ht="23.25" customHeight="1">
      <c r="A57" s="4">
        <v>41035000</v>
      </c>
      <c r="B57" s="4"/>
      <c r="C57" s="22" t="s">
        <v>22</v>
      </c>
      <c r="D57" s="12">
        <f>SUM(E57:P57)</f>
        <v>80000</v>
      </c>
      <c r="E57" s="3"/>
      <c r="F57" s="2"/>
      <c r="G57" s="2"/>
      <c r="H57" s="2">
        <v>12470</v>
      </c>
      <c r="I57" s="2">
        <v>62470</v>
      </c>
      <c r="J57" s="2">
        <v>5060</v>
      </c>
      <c r="K57" s="2"/>
      <c r="L57" s="2"/>
      <c r="M57" s="2"/>
      <c r="N57" s="2"/>
      <c r="O57" s="2"/>
      <c r="P57" s="2"/>
    </row>
    <row r="58" spans="1:16" ht="23.25" customHeight="1">
      <c r="A58" s="4"/>
      <c r="B58" s="4"/>
      <c r="C58" s="26" t="s">
        <v>39</v>
      </c>
      <c r="D58" s="32">
        <f aca="true" t="shared" si="19" ref="D58:P58">SUM(D56:D57)</f>
        <v>252700</v>
      </c>
      <c r="E58" s="32">
        <f t="shared" si="19"/>
        <v>0</v>
      </c>
      <c r="F58" s="32">
        <f t="shared" si="19"/>
        <v>0</v>
      </c>
      <c r="G58" s="32">
        <f t="shared" si="19"/>
        <v>2700</v>
      </c>
      <c r="H58" s="32">
        <f t="shared" si="19"/>
        <v>28970</v>
      </c>
      <c r="I58" s="32">
        <f t="shared" si="19"/>
        <v>80470</v>
      </c>
      <c r="J58" s="32">
        <f t="shared" si="19"/>
        <v>23731</v>
      </c>
      <c r="K58" s="32">
        <f t="shared" si="19"/>
        <v>20448</v>
      </c>
      <c r="L58" s="32">
        <f t="shared" si="19"/>
        <v>23100</v>
      </c>
      <c r="M58" s="32">
        <f t="shared" si="19"/>
        <v>19210</v>
      </c>
      <c r="N58" s="32">
        <f t="shared" si="19"/>
        <v>22725</v>
      </c>
      <c r="O58" s="32">
        <f t="shared" si="19"/>
        <v>22402</v>
      </c>
      <c r="P58" s="32">
        <f t="shared" si="19"/>
        <v>8944</v>
      </c>
    </row>
    <row r="59" spans="1:16" ht="21" customHeight="1">
      <c r="A59" s="4"/>
      <c r="B59" s="4"/>
      <c r="C59" s="18" t="s">
        <v>57</v>
      </c>
      <c r="D59" s="4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30" customHeight="1">
      <c r="A60" s="33">
        <v>100102</v>
      </c>
      <c r="B60" s="4"/>
      <c r="C60" s="35" t="s">
        <v>53</v>
      </c>
      <c r="D60" s="2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21" customHeight="1">
      <c r="A61" s="4"/>
      <c r="B61" s="4">
        <v>3131</v>
      </c>
      <c r="C61" s="20" t="s">
        <v>54</v>
      </c>
      <c r="D61" s="24">
        <f>SUM(E61:P61)</f>
        <v>80000</v>
      </c>
      <c r="E61" s="3"/>
      <c r="F61" s="3"/>
      <c r="G61" s="3"/>
      <c r="H61" s="3">
        <v>12470</v>
      </c>
      <c r="I61" s="3">
        <v>62470</v>
      </c>
      <c r="J61" s="3">
        <v>5060</v>
      </c>
      <c r="K61" s="3"/>
      <c r="L61" s="3"/>
      <c r="M61" s="3"/>
      <c r="N61" s="3"/>
      <c r="O61" s="3"/>
      <c r="P61" s="3"/>
    </row>
    <row r="62" spans="1:16" ht="50.25" customHeight="1">
      <c r="A62" s="33">
        <v>170703</v>
      </c>
      <c r="B62" s="4"/>
      <c r="C62" s="35" t="s">
        <v>55</v>
      </c>
      <c r="D62" s="24">
        <f>SUM(E62:P62)</f>
        <v>172700</v>
      </c>
      <c r="E62" s="3">
        <f>E63+E64</f>
        <v>0</v>
      </c>
      <c r="F62" s="3">
        <f aca="true" t="shared" si="20" ref="F62:P62">F63+F64</f>
        <v>0</v>
      </c>
      <c r="G62" s="3">
        <f t="shared" si="20"/>
        <v>2700</v>
      </c>
      <c r="H62" s="3">
        <f t="shared" si="20"/>
        <v>16500</v>
      </c>
      <c r="I62" s="3">
        <f t="shared" si="20"/>
        <v>18000</v>
      </c>
      <c r="J62" s="3">
        <f t="shared" si="20"/>
        <v>18671</v>
      </c>
      <c r="K62" s="3">
        <f t="shared" si="20"/>
        <v>20448</v>
      </c>
      <c r="L62" s="3">
        <f t="shared" si="20"/>
        <v>23100</v>
      </c>
      <c r="M62" s="3">
        <f t="shared" si="20"/>
        <v>19210</v>
      </c>
      <c r="N62" s="3">
        <f t="shared" si="20"/>
        <v>22725</v>
      </c>
      <c r="O62" s="3">
        <f t="shared" si="20"/>
        <v>22402</v>
      </c>
      <c r="P62" s="3">
        <f t="shared" si="20"/>
        <v>8944</v>
      </c>
    </row>
    <row r="63" spans="1:16" ht="23.25" customHeight="1">
      <c r="A63" s="33"/>
      <c r="B63" s="4">
        <v>2240</v>
      </c>
      <c r="C63" s="20" t="s">
        <v>24</v>
      </c>
      <c r="D63" s="24">
        <f>SUM(E63:P63)</f>
        <v>-45</v>
      </c>
      <c r="E63" s="3"/>
      <c r="F63" s="3"/>
      <c r="G63" s="3"/>
      <c r="H63" s="3"/>
      <c r="I63" s="3"/>
      <c r="J63" s="3"/>
      <c r="K63" s="3">
        <v>-45</v>
      </c>
      <c r="L63" s="3"/>
      <c r="M63" s="3"/>
      <c r="N63" s="3"/>
      <c r="O63" s="3"/>
      <c r="P63" s="3"/>
    </row>
    <row r="64" spans="1:16" ht="21" customHeight="1">
      <c r="A64" s="4"/>
      <c r="B64" s="4">
        <v>3132</v>
      </c>
      <c r="C64" s="20" t="s">
        <v>56</v>
      </c>
      <c r="D64" s="24">
        <f>SUM(E64:P64)</f>
        <v>172745</v>
      </c>
      <c r="E64" s="3"/>
      <c r="F64" s="3"/>
      <c r="G64" s="3">
        <v>2700</v>
      </c>
      <c r="H64" s="3">
        <v>16500</v>
      </c>
      <c r="I64" s="3">
        <v>18000</v>
      </c>
      <c r="J64" s="3">
        <v>18671</v>
      </c>
      <c r="K64" s="3">
        <v>20493</v>
      </c>
      <c r="L64" s="3">
        <v>23100</v>
      </c>
      <c r="M64" s="3">
        <v>19210</v>
      </c>
      <c r="N64" s="3">
        <v>22725</v>
      </c>
      <c r="O64" s="3">
        <v>22402</v>
      </c>
      <c r="P64" s="3">
        <v>8944</v>
      </c>
    </row>
    <row r="65" spans="1:17" s="28" customFormat="1" ht="31.5" customHeight="1">
      <c r="A65" s="19"/>
      <c r="B65" s="19"/>
      <c r="C65" s="26" t="s">
        <v>40</v>
      </c>
      <c r="D65" s="24">
        <f>SUM(E65:P65)</f>
        <v>252700</v>
      </c>
      <c r="E65" s="27">
        <f>E61+E62</f>
        <v>0</v>
      </c>
      <c r="F65" s="27">
        <f aca="true" t="shared" si="21" ref="F65:Q65">F61+F62</f>
        <v>0</v>
      </c>
      <c r="G65" s="27">
        <f t="shared" si="21"/>
        <v>2700</v>
      </c>
      <c r="H65" s="27">
        <f t="shared" si="21"/>
        <v>28970</v>
      </c>
      <c r="I65" s="27">
        <f t="shared" si="21"/>
        <v>80470</v>
      </c>
      <c r="J65" s="27">
        <f t="shared" si="21"/>
        <v>23731</v>
      </c>
      <c r="K65" s="27">
        <f t="shared" si="21"/>
        <v>20448</v>
      </c>
      <c r="L65" s="27">
        <f t="shared" si="21"/>
        <v>23100</v>
      </c>
      <c r="M65" s="27">
        <f t="shared" si="21"/>
        <v>19210</v>
      </c>
      <c r="N65" s="27">
        <f t="shared" si="21"/>
        <v>22725</v>
      </c>
      <c r="O65" s="27">
        <f t="shared" si="21"/>
        <v>22402</v>
      </c>
      <c r="P65" s="27">
        <f t="shared" si="21"/>
        <v>8944</v>
      </c>
      <c r="Q65" s="27">
        <f t="shared" si="21"/>
        <v>0</v>
      </c>
    </row>
    <row r="66" spans="1:16" s="14" customFormat="1" ht="15">
      <c r="A66" s="9"/>
      <c r="B66" s="9"/>
      <c r="C66" s="9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s="14" customFormat="1" ht="15">
      <c r="A67" s="9"/>
      <c r="B67" s="9"/>
      <c r="C67" s="36" t="s">
        <v>59</v>
      </c>
      <c r="D67" s="16"/>
      <c r="E67" s="16"/>
      <c r="F67" s="16"/>
      <c r="G67" s="16" t="s">
        <v>60</v>
      </c>
      <c r="H67" s="16"/>
      <c r="I67" s="16"/>
      <c r="J67" s="16"/>
      <c r="K67" s="16"/>
      <c r="L67" s="16"/>
      <c r="M67" s="16"/>
      <c r="N67" s="16"/>
      <c r="O67" s="16"/>
      <c r="P67" s="16"/>
    </row>
    <row r="68" spans="1:16" s="14" customFormat="1" ht="15">
      <c r="A68" s="9"/>
      <c r="B68" s="9"/>
      <c r="C68" s="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s="14" customFormat="1" ht="15">
      <c r="A69" s="9"/>
      <c r="B69" s="9"/>
      <c r="C69" s="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s="14" customFormat="1" ht="15">
      <c r="A70" s="9"/>
      <c r="B70" s="9"/>
      <c r="C70" s="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s="14" customFormat="1" ht="15">
      <c r="A71" s="9"/>
      <c r="B71" s="9"/>
      <c r="C71" s="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s="14" customFormat="1" ht="15">
      <c r="A72" s="9"/>
      <c r="B72" s="9"/>
      <c r="C72" s="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s="14" customFormat="1" ht="15">
      <c r="A73" s="9"/>
      <c r="B73" s="9"/>
      <c r="C73" s="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s="14" customFormat="1" ht="15" customHeight="1">
      <c r="A74" s="9"/>
      <c r="B74" s="9"/>
      <c r="C74" s="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s="14" customFormat="1" ht="15" customHeight="1">
      <c r="A75" s="9"/>
      <c r="B75" s="9"/>
      <c r="C75" s="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s="14" customFormat="1" ht="15" customHeight="1">
      <c r="A76" s="10"/>
      <c r="B76" s="9"/>
      <c r="C76" s="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s="14" customFormat="1" ht="15" customHeight="1">
      <c r="A77" s="10"/>
      <c r="B77" s="9"/>
      <c r="C77" s="9"/>
      <c r="D77" s="16"/>
      <c r="E77" s="13"/>
      <c r="F77" s="13"/>
      <c r="G77" s="13"/>
      <c r="H77" s="13"/>
      <c r="I77" s="13"/>
      <c r="J77" s="17"/>
      <c r="K77" s="13"/>
      <c r="L77" s="13"/>
      <c r="M77" s="13"/>
      <c r="N77" s="13"/>
      <c r="O77" s="13"/>
      <c r="P77" s="13"/>
    </row>
    <row r="78" spans="1:16" s="14" customFormat="1" ht="15" customHeight="1">
      <c r="A78" s="9"/>
      <c r="B78" s="9"/>
      <c r="C78" s="10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s="14" customFormat="1" ht="15" customHeight="1">
      <c r="A79" s="9"/>
      <c r="B79" s="9"/>
      <c r="C79" s="10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4" customFormat="1" ht="15" customHeight="1">
      <c r="A80" s="9"/>
      <c r="B80" s="9"/>
      <c r="C80" s="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s="14" customFormat="1" ht="15" customHeight="1">
      <c r="A81" s="9"/>
      <c r="B81" s="9"/>
      <c r="C81" s="10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s="14" customFormat="1" ht="15" customHeight="1">
      <c r="A82" s="9"/>
      <c r="B82" s="9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s="14" customFormat="1" ht="13.5">
      <c r="A83" s="9"/>
      <c r="B83" s="9"/>
      <c r="C83" s="10"/>
      <c r="H83" s="11"/>
      <c r="I83" s="11"/>
      <c r="J83" s="11"/>
      <c r="K83" s="11"/>
      <c r="L83" s="11"/>
      <c r="M83" s="11"/>
      <c r="N83" s="11"/>
      <c r="O83" s="11"/>
      <c r="P83" s="11"/>
    </row>
    <row r="84" ht="13.5">
      <c r="C84" s="10"/>
    </row>
    <row r="85" ht="12.75">
      <c r="C85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2014-04-17T12:57:27Z</cp:lastPrinted>
  <dcterms:created xsi:type="dcterms:W3CDTF">2004-08-05T10:09:02Z</dcterms:created>
  <dcterms:modified xsi:type="dcterms:W3CDTF">2014-05-14T12:46:24Z</dcterms:modified>
  <cp:category/>
  <cp:version/>
  <cp:contentType/>
  <cp:contentStatus/>
</cp:coreProperties>
</file>