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620" firstSheet="2" activeTab="8"/>
  </bookViews>
  <sheets>
    <sheet name="Програми" sheetId="21" state="hidden" r:id="rId1"/>
    <sheet name="пояснення  к" sheetId="22" state="hidden" r:id="rId2"/>
    <sheet name="Дод.5 " sheetId="16" r:id="rId3"/>
    <sheet name="доходы" sheetId="17" r:id="rId4"/>
    <sheet name="бюджет розвитку" sheetId="15" r:id="rId5"/>
    <sheet name="видатки" sheetId="14" r:id="rId6"/>
    <sheet name="Лист1" sheetId="11" state="hidden" r:id="rId7"/>
    <sheet name="Лист3" sheetId="13" state="hidden" r:id="rId8"/>
    <sheet name="пояснення  " sheetId="20" r:id="rId9"/>
  </sheets>
  <definedNames>
    <definedName name="_xlnm.Print_Titles" localSheetId="5">видатки!$8:$13</definedName>
    <definedName name="_xlnm.Print_Area" localSheetId="8">'пояснення  '!$A$1:$P$26</definedName>
    <definedName name="_xlnm.Print_Area" localSheetId="1">'пояснення  к'!$A$1:$P$34</definedName>
    <definedName name="_xlnm.Print_Area" localSheetId="0">Програми!$A$1:$J$28</definedName>
  </definedNames>
  <calcPr calcId="145621"/>
</workbook>
</file>

<file path=xl/calcChain.xml><?xml version="1.0" encoding="utf-8"?>
<calcChain xmlns="http://schemas.openxmlformats.org/spreadsheetml/2006/main">
  <c r="H40" i="15" l="1"/>
  <c r="H42" i="15"/>
  <c r="H41" i="15"/>
  <c r="D11" i="20" l="1"/>
  <c r="D13" i="20"/>
  <c r="P12" i="20"/>
  <c r="D12" i="20" s="1"/>
  <c r="P10" i="20"/>
  <c r="P9" i="20" s="1"/>
  <c r="D8" i="20"/>
  <c r="P7" i="20"/>
  <c r="P6" i="20" s="1"/>
  <c r="P5" i="20" l="1"/>
  <c r="P26" i="20"/>
  <c r="D10" i="20"/>
  <c r="D9" i="20" s="1"/>
  <c r="G25" i="21"/>
  <c r="P4" i="20" l="1"/>
  <c r="D4" i="20" s="1"/>
  <c r="D5" i="20"/>
  <c r="D18" i="22"/>
  <c r="D19" i="22"/>
  <c r="D20" i="22"/>
  <c r="D21" i="22"/>
  <c r="D17" i="22"/>
  <c r="D16" i="22" s="1"/>
  <c r="P17" i="22"/>
  <c r="P16" i="22" s="1"/>
  <c r="Q22" i="22"/>
  <c r="P20" i="22"/>
  <c r="N17" i="22"/>
  <c r="N16" i="22" s="1"/>
  <c r="D15" i="22"/>
  <c r="N14" i="22"/>
  <c r="D14" i="22" s="1"/>
  <c r="D13" i="22"/>
  <c r="D12" i="22"/>
  <c r="N11" i="22"/>
  <c r="D11" i="22" s="1"/>
  <c r="D10" i="22"/>
  <c r="N9" i="22"/>
  <c r="D9" i="22" s="1"/>
  <c r="D8" i="22"/>
  <c r="N7" i="22"/>
  <c r="D7" i="22"/>
  <c r="D6" i="22"/>
  <c r="N5" i="22"/>
  <c r="D5" i="22"/>
  <c r="N4" i="22"/>
  <c r="D4" i="22" s="1"/>
  <c r="O47" i="14" l="1"/>
  <c r="P47" i="14" s="1"/>
  <c r="J47" i="14"/>
  <c r="H44" i="15" l="1"/>
  <c r="H43" i="15"/>
  <c r="H39" i="15"/>
  <c r="H45" i="15"/>
  <c r="H34" i="15"/>
  <c r="H33" i="15"/>
  <c r="H32" i="15"/>
  <c r="H36" i="15"/>
  <c r="H37" i="15"/>
  <c r="H38" i="15"/>
  <c r="E51" i="14" l="1"/>
  <c r="D7" i="20" l="1"/>
  <c r="D6" i="20" s="1"/>
  <c r="O16" i="14" l="1"/>
  <c r="H31" i="15" l="1"/>
  <c r="H30" i="15"/>
  <c r="H29" i="15"/>
  <c r="H28" i="15"/>
  <c r="H27" i="15"/>
  <c r="H26" i="15"/>
  <c r="F29" i="16" l="1"/>
  <c r="F22" i="16" l="1"/>
  <c r="K50" i="14" l="1"/>
  <c r="L50" i="14"/>
  <c r="M50" i="14"/>
  <c r="N50" i="14"/>
  <c r="P54" i="14"/>
  <c r="J54" i="14"/>
  <c r="O54" i="14" s="1"/>
  <c r="F41" i="14" l="1"/>
  <c r="G41" i="14"/>
  <c r="H41" i="14"/>
  <c r="I41" i="14"/>
  <c r="K41" i="14"/>
  <c r="L41" i="14"/>
  <c r="M41" i="14"/>
  <c r="N41" i="14"/>
  <c r="O46" i="14" l="1"/>
  <c r="J46" i="14"/>
  <c r="E46" i="14"/>
  <c r="P46" i="14" l="1"/>
  <c r="G24" i="21" l="1"/>
  <c r="G23" i="21"/>
  <c r="G11" i="21"/>
  <c r="I9" i="21"/>
  <c r="G21" i="21"/>
  <c r="G22" i="21"/>
  <c r="G26" i="21"/>
  <c r="G20" i="21"/>
  <c r="G19" i="21"/>
  <c r="G16" i="21"/>
  <c r="G14" i="21"/>
  <c r="G15" i="21"/>
  <c r="G13" i="21"/>
  <c r="G9" i="21"/>
  <c r="J27" i="21" l="1"/>
  <c r="I27" i="21"/>
  <c r="H27" i="21"/>
  <c r="G17" i="21"/>
  <c r="G27" i="21" s="1"/>
  <c r="H22" i="15" l="1"/>
  <c r="H25" i="15"/>
  <c r="H24" i="15" l="1"/>
  <c r="O53" i="14"/>
  <c r="J53" i="14"/>
  <c r="P53" i="14" l="1"/>
  <c r="O55" i="14"/>
  <c r="O52" i="14"/>
  <c r="O50" i="14" s="1"/>
  <c r="O45" i="14"/>
  <c r="Q14" i="20" l="1"/>
  <c r="D17" i="17" l="1"/>
  <c r="C27" i="17"/>
  <c r="D12" i="17"/>
  <c r="C12" i="17" s="1"/>
  <c r="C14" i="17"/>
  <c r="C11" i="17"/>
  <c r="H14" i="15" l="1"/>
  <c r="H15" i="15"/>
  <c r="H16" i="15"/>
  <c r="H17" i="15"/>
  <c r="H18" i="15"/>
  <c r="H19" i="15"/>
  <c r="H20" i="15"/>
  <c r="H21" i="15"/>
  <c r="H23" i="15"/>
  <c r="H13" i="15"/>
  <c r="J45" i="14" l="1"/>
  <c r="E45" i="14"/>
  <c r="P45" i="14" l="1"/>
  <c r="J55" i="14" l="1"/>
  <c r="P55" i="14" l="1"/>
  <c r="J52" i="14"/>
  <c r="E79" i="14"/>
  <c r="E77" i="14" s="1"/>
  <c r="G77" i="14"/>
  <c r="H77" i="14"/>
  <c r="I77" i="14"/>
  <c r="K77" i="14"/>
  <c r="L77" i="14"/>
  <c r="M77" i="14"/>
  <c r="N77" i="14"/>
  <c r="F77" i="14"/>
  <c r="F50" i="14"/>
  <c r="E52" i="14"/>
  <c r="P79" i="14" l="1"/>
  <c r="P52" i="14"/>
  <c r="H39" i="14" l="1"/>
  <c r="E74" i="17" l="1"/>
  <c r="C78" i="17" l="1"/>
  <c r="E77" i="17"/>
  <c r="C77" i="17" s="1"/>
  <c r="F76" i="17"/>
  <c r="C76" i="17"/>
  <c r="C75" i="17"/>
  <c r="F74" i="17"/>
  <c r="D74" i="17"/>
  <c r="C74" i="17" s="1"/>
  <c r="C71" i="17"/>
  <c r="C70" i="17"/>
  <c r="E69" i="17"/>
  <c r="C69" i="17" s="1"/>
  <c r="C68" i="17"/>
  <c r="C67" i="17"/>
  <c r="C66" i="17"/>
  <c r="C65" i="17"/>
  <c r="F64" i="17"/>
  <c r="F63" i="17" s="1"/>
  <c r="E64" i="17"/>
  <c r="E63" i="17" s="1"/>
  <c r="D64" i="17"/>
  <c r="C64" i="17" s="1"/>
  <c r="C62" i="17"/>
  <c r="C61" i="17"/>
  <c r="E60" i="17"/>
  <c r="C60" i="17" s="1"/>
  <c r="C59" i="17"/>
  <c r="C58" i="17"/>
  <c r="C57" i="17"/>
  <c r="C56" i="17"/>
  <c r="E55" i="17"/>
  <c r="D55" i="17"/>
  <c r="C54" i="17"/>
  <c r="C53" i="17"/>
  <c r="C52" i="17"/>
  <c r="D51" i="17"/>
  <c r="C51" i="17" s="1"/>
  <c r="C50" i="17"/>
  <c r="F49" i="17"/>
  <c r="E49" i="17"/>
  <c r="D49" i="17"/>
  <c r="D48" i="17"/>
  <c r="C48" i="17" s="1"/>
  <c r="C47" i="17"/>
  <c r="C46" i="17"/>
  <c r="C45" i="17"/>
  <c r="D44" i="17"/>
  <c r="C44" i="17" s="1"/>
  <c r="F43" i="17"/>
  <c r="C42" i="17"/>
  <c r="C41" i="17"/>
  <c r="F40" i="17"/>
  <c r="E40" i="17"/>
  <c r="D40" i="17"/>
  <c r="C39" i="17"/>
  <c r="E38" i="17"/>
  <c r="C38" i="17" s="1"/>
  <c r="C37" i="17"/>
  <c r="C36" i="17"/>
  <c r="C35" i="17"/>
  <c r="C34" i="17"/>
  <c r="E33" i="17"/>
  <c r="E32" i="17" s="1"/>
  <c r="D33" i="17"/>
  <c r="D32" i="17" s="1"/>
  <c r="C31" i="17"/>
  <c r="C30" i="17"/>
  <c r="C29" i="17"/>
  <c r="F28" i="17"/>
  <c r="F72" i="17" s="1"/>
  <c r="E28" i="17"/>
  <c r="D28" i="17"/>
  <c r="C28" i="17" s="1"/>
  <c r="C26" i="17"/>
  <c r="C25" i="17"/>
  <c r="C24" i="17"/>
  <c r="C23" i="17"/>
  <c r="C22" i="17"/>
  <c r="C21" i="17"/>
  <c r="C20" i="17"/>
  <c r="C19" i="17"/>
  <c r="C18" i="17"/>
  <c r="C17" i="17"/>
  <c r="E16" i="17"/>
  <c r="E10" i="17" s="1"/>
  <c r="C15" i="17"/>
  <c r="C13" i="17"/>
  <c r="D73" i="17" l="1"/>
  <c r="C40" i="17"/>
  <c r="E43" i="17"/>
  <c r="E72" i="17" s="1"/>
  <c r="C49" i="17"/>
  <c r="C33" i="17"/>
  <c r="D63" i="17"/>
  <c r="C63" i="17" s="1"/>
  <c r="C55" i="17"/>
  <c r="F73" i="17"/>
  <c r="E73" i="17" s="1"/>
  <c r="C73" i="17" s="1"/>
  <c r="C32" i="17"/>
  <c r="D16" i="17"/>
  <c r="D10" i="17" s="1"/>
  <c r="D43" i="17"/>
  <c r="D14" i="16"/>
  <c r="E14" i="16"/>
  <c r="F14" i="16"/>
  <c r="C15" i="16"/>
  <c r="C16" i="16"/>
  <c r="D17" i="16"/>
  <c r="E17" i="16"/>
  <c r="F17" i="16"/>
  <c r="C18" i="16"/>
  <c r="C19" i="16"/>
  <c r="C20" i="16"/>
  <c r="C21" i="16"/>
  <c r="C22" i="16"/>
  <c r="D24" i="16"/>
  <c r="E24" i="16"/>
  <c r="E30" i="16" s="1"/>
  <c r="F24" i="16"/>
  <c r="F30" i="16" s="1"/>
  <c r="C25" i="16"/>
  <c r="D26" i="16"/>
  <c r="E26" i="16"/>
  <c r="C26" i="16" s="1"/>
  <c r="F26" i="16"/>
  <c r="D27" i="16"/>
  <c r="E27" i="16"/>
  <c r="F27" i="16"/>
  <c r="C28" i="16"/>
  <c r="C29" i="16"/>
  <c r="E79" i="17" l="1"/>
  <c r="C27" i="16"/>
  <c r="C43" i="17"/>
  <c r="F79" i="17"/>
  <c r="C24" i="16"/>
  <c r="F13" i="16"/>
  <c r="F23" i="16" s="1"/>
  <c r="E13" i="16"/>
  <c r="E23" i="16" s="1"/>
  <c r="C17" i="16"/>
  <c r="D13" i="16"/>
  <c r="D23" i="16" s="1"/>
  <c r="C16" i="17"/>
  <c r="D30" i="16"/>
  <c r="C14" i="16"/>
  <c r="H46" i="15"/>
  <c r="G46" i="15"/>
  <c r="C23" i="16" l="1"/>
  <c r="C30" i="16"/>
  <c r="C13" i="16"/>
  <c r="D72" i="17"/>
  <c r="C10" i="17"/>
  <c r="J17" i="14"/>
  <c r="J18" i="14"/>
  <c r="J19" i="14"/>
  <c r="J20" i="14"/>
  <c r="J21" i="14"/>
  <c r="J22" i="14"/>
  <c r="J23" i="14"/>
  <c r="J24" i="14"/>
  <c r="J25" i="14"/>
  <c r="J26" i="14"/>
  <c r="J27" i="14"/>
  <c r="J28" i="14"/>
  <c r="J29" i="14"/>
  <c r="J30" i="14"/>
  <c r="J31" i="14"/>
  <c r="J32" i="14"/>
  <c r="J33" i="14"/>
  <c r="P33" i="14" s="1"/>
  <c r="J35" i="14"/>
  <c r="J36" i="14"/>
  <c r="J38" i="14"/>
  <c r="J40" i="14"/>
  <c r="J42" i="14"/>
  <c r="J43" i="14"/>
  <c r="J44" i="14"/>
  <c r="P44" i="14" s="1"/>
  <c r="J48" i="14"/>
  <c r="J41" i="14" s="1"/>
  <c r="J49" i="14"/>
  <c r="P49" i="14" s="1"/>
  <c r="J51" i="14"/>
  <c r="J50" i="14" s="1"/>
  <c r="J56" i="14"/>
  <c r="J58" i="14"/>
  <c r="P58" i="14" s="1"/>
  <c r="J59" i="14"/>
  <c r="P59" i="14" s="1"/>
  <c r="J61" i="14"/>
  <c r="J62" i="14"/>
  <c r="P62" i="14" s="1"/>
  <c r="J63" i="14"/>
  <c r="J64" i="14"/>
  <c r="J65" i="14"/>
  <c r="J67" i="14"/>
  <c r="P67" i="14" s="1"/>
  <c r="J68" i="14"/>
  <c r="J69" i="14"/>
  <c r="J70" i="14"/>
  <c r="J72" i="14"/>
  <c r="J74" i="14"/>
  <c r="J75" i="14"/>
  <c r="J76" i="14"/>
  <c r="J78" i="14"/>
  <c r="J80" i="14"/>
  <c r="J81" i="14"/>
  <c r="J82" i="14"/>
  <c r="J83" i="14"/>
  <c r="J84" i="14"/>
  <c r="J85" i="14"/>
  <c r="J86" i="14"/>
  <c r="O86" i="14"/>
  <c r="E86" i="14"/>
  <c r="O85" i="14"/>
  <c r="E85" i="14"/>
  <c r="O84" i="14"/>
  <c r="E84" i="14"/>
  <c r="P84" i="14" s="1"/>
  <c r="O83" i="14"/>
  <c r="E83" i="14"/>
  <c r="O82" i="14"/>
  <c r="E82" i="14"/>
  <c r="O81" i="14"/>
  <c r="E81" i="14"/>
  <c r="P80" i="14"/>
  <c r="O80" i="14"/>
  <c r="O78" i="14"/>
  <c r="O76" i="14"/>
  <c r="E76" i="14"/>
  <c r="O75" i="14"/>
  <c r="E75" i="14"/>
  <c r="O74" i="14"/>
  <c r="N73" i="14"/>
  <c r="M73" i="14"/>
  <c r="L73" i="14"/>
  <c r="K73" i="14"/>
  <c r="O73" i="14" s="1"/>
  <c r="I73" i="14"/>
  <c r="G73" i="14"/>
  <c r="E73" i="14"/>
  <c r="O72" i="14"/>
  <c r="E72" i="14"/>
  <c r="N71" i="14"/>
  <c r="M71" i="14"/>
  <c r="L71" i="14"/>
  <c r="K71" i="14"/>
  <c r="O71" i="14" s="1"/>
  <c r="I71" i="14"/>
  <c r="G71" i="14"/>
  <c r="E71" i="14"/>
  <c r="O70" i="14"/>
  <c r="O69" i="14"/>
  <c r="O68" i="14"/>
  <c r="E68" i="14"/>
  <c r="O67" i="14"/>
  <c r="N66" i="14"/>
  <c r="M66" i="14"/>
  <c r="L66" i="14"/>
  <c r="K66" i="14"/>
  <c r="O66" i="14" s="1"/>
  <c r="E66" i="14"/>
  <c r="O65" i="14"/>
  <c r="E65" i="14"/>
  <c r="P65" i="14" s="1"/>
  <c r="O64" i="14"/>
  <c r="E64" i="14"/>
  <c r="O63" i="14"/>
  <c r="O62" i="14"/>
  <c r="O61" i="14"/>
  <c r="E61" i="14"/>
  <c r="E60" i="14" s="1"/>
  <c r="N60" i="14"/>
  <c r="M60" i="14"/>
  <c r="L60" i="14"/>
  <c r="K60" i="14"/>
  <c r="O60" i="14" s="1"/>
  <c r="I60" i="14"/>
  <c r="H60" i="14"/>
  <c r="G60" i="14"/>
  <c r="F60" i="14"/>
  <c r="O59" i="14"/>
  <c r="O58" i="14"/>
  <c r="N57" i="14"/>
  <c r="M57" i="14"/>
  <c r="L57" i="14"/>
  <c r="K57" i="14"/>
  <c r="O57" i="14" s="1"/>
  <c r="I57" i="14"/>
  <c r="H57" i="14"/>
  <c r="G57" i="14"/>
  <c r="F57" i="14"/>
  <c r="E57" i="14"/>
  <c r="E56" i="14"/>
  <c r="I50" i="14"/>
  <c r="H50" i="14"/>
  <c r="G50" i="14"/>
  <c r="O49" i="14"/>
  <c r="O48" i="14"/>
  <c r="O41" i="14" s="1"/>
  <c r="E48" i="14"/>
  <c r="E41" i="14" s="1"/>
  <c r="O44" i="14"/>
  <c r="O43" i="14"/>
  <c r="E43" i="14"/>
  <c r="O42" i="14"/>
  <c r="E42" i="14"/>
  <c r="O40" i="14"/>
  <c r="E40" i="14"/>
  <c r="N39" i="14"/>
  <c r="M39" i="14"/>
  <c r="L39" i="14"/>
  <c r="K39" i="14"/>
  <c r="O39" i="14" s="1"/>
  <c r="I39" i="14"/>
  <c r="G39" i="14"/>
  <c r="F39" i="14"/>
  <c r="O38" i="14"/>
  <c r="E38" i="14"/>
  <c r="P38" i="14" s="1"/>
  <c r="P37" i="14" s="1"/>
  <c r="N37" i="14"/>
  <c r="M37" i="14"/>
  <c r="L37" i="14"/>
  <c r="K37" i="14"/>
  <c r="O37" i="14" s="1"/>
  <c r="I37" i="14"/>
  <c r="H37" i="14"/>
  <c r="G37" i="14"/>
  <c r="F37" i="14"/>
  <c r="O36" i="14"/>
  <c r="E36" i="14"/>
  <c r="P36" i="14" s="1"/>
  <c r="O35" i="14"/>
  <c r="E35" i="14"/>
  <c r="P35" i="14" s="1"/>
  <c r="N34" i="14"/>
  <c r="M34" i="14"/>
  <c r="L34" i="14"/>
  <c r="K34" i="14"/>
  <c r="O34" i="14" s="1"/>
  <c r="I34" i="14"/>
  <c r="H34" i="14"/>
  <c r="G34" i="14"/>
  <c r="F34" i="14"/>
  <c r="O33" i="14"/>
  <c r="O32" i="14"/>
  <c r="E32" i="14"/>
  <c r="O31" i="14"/>
  <c r="E31" i="14"/>
  <c r="O30" i="14"/>
  <c r="O29" i="14"/>
  <c r="O28" i="14"/>
  <c r="O27" i="14"/>
  <c r="O26" i="14"/>
  <c r="O25" i="14"/>
  <c r="O24" i="14"/>
  <c r="O23" i="14"/>
  <c r="O22" i="14"/>
  <c r="O21" i="14"/>
  <c r="O20" i="14"/>
  <c r="O19" i="14"/>
  <c r="O18" i="14"/>
  <c r="O17" i="14"/>
  <c r="J16" i="14"/>
  <c r="J15" i="14" s="1"/>
  <c r="P15" i="14" s="1"/>
  <c r="E16" i="14"/>
  <c r="E14" i="14" s="1"/>
  <c r="N15" i="14"/>
  <c r="M15" i="14"/>
  <c r="L15" i="14"/>
  <c r="K15" i="14"/>
  <c r="O15" i="14" s="1"/>
  <c r="N14" i="14"/>
  <c r="M14" i="14"/>
  <c r="L14" i="14"/>
  <c r="K14" i="14"/>
  <c r="O14" i="14" s="1"/>
  <c r="I14" i="14"/>
  <c r="H14" i="14"/>
  <c r="G14" i="14"/>
  <c r="F14" i="14"/>
  <c r="B13" i="14"/>
  <c r="C13" i="14" s="1"/>
  <c r="D13" i="14" s="1"/>
  <c r="E13" i="14" s="1"/>
  <c r="F13" i="14" s="1"/>
  <c r="G13" i="14" s="1"/>
  <c r="H13" i="14" s="1"/>
  <c r="I13" i="14" s="1"/>
  <c r="J13" i="14" s="1"/>
  <c r="K13" i="14" s="1"/>
  <c r="L13" i="14" s="1"/>
  <c r="M13" i="14" s="1"/>
  <c r="N13" i="14" s="1"/>
  <c r="O13" i="14" s="1"/>
  <c r="P13" i="14" s="1"/>
  <c r="J73" i="14" l="1"/>
  <c r="P82" i="14"/>
  <c r="P86" i="14"/>
  <c r="J37" i="14"/>
  <c r="E37" i="14"/>
  <c r="J71" i="14"/>
  <c r="P71" i="14" s="1"/>
  <c r="H87" i="14"/>
  <c r="M87" i="14"/>
  <c r="E34" i="14"/>
  <c r="P51" i="14"/>
  <c r="E50" i="14"/>
  <c r="J66" i="14"/>
  <c r="P66" i="14" s="1"/>
  <c r="J57" i="14"/>
  <c r="P40" i="14"/>
  <c r="F87" i="14"/>
  <c r="P72" i="14"/>
  <c r="P68" i="14"/>
  <c r="J60" i="14"/>
  <c r="J34" i="14"/>
  <c r="P34" i="14" s="1"/>
  <c r="P32" i="14"/>
  <c r="P42" i="14"/>
  <c r="O77" i="14"/>
  <c r="O87" i="14" s="1"/>
  <c r="J39" i="14"/>
  <c r="P78" i="14"/>
  <c r="P77" i="14" s="1"/>
  <c r="J77" i="14"/>
  <c r="G87" i="14"/>
  <c r="I87" i="14"/>
  <c r="L87" i="14"/>
  <c r="N87" i="14"/>
  <c r="P61" i="14"/>
  <c r="P60" i="14" s="1"/>
  <c r="P57" i="14"/>
  <c r="P48" i="14"/>
  <c r="P41" i="14" s="1"/>
  <c r="C72" i="17"/>
  <c r="D79" i="17"/>
  <c r="C79" i="17" s="1"/>
  <c r="P31" i="14"/>
  <c r="P43" i="14"/>
  <c r="P56" i="14"/>
  <c r="P64" i="14"/>
  <c r="P81" i="14"/>
  <c r="P83" i="14"/>
  <c r="P85" i="14"/>
  <c r="P16" i="14"/>
  <c r="P73" i="14"/>
  <c r="P74" i="14"/>
  <c r="P75" i="14"/>
  <c r="P76" i="14"/>
  <c r="J14" i="14"/>
  <c r="E39" i="14"/>
  <c r="K87" i="14"/>
  <c r="P50" i="14" l="1"/>
  <c r="P39" i="14"/>
  <c r="P14" i="14"/>
  <c r="J87" i="14"/>
  <c r="E87" i="14"/>
  <c r="P87" i="14" l="1"/>
</calcChain>
</file>

<file path=xl/sharedStrings.xml><?xml version="1.0" encoding="utf-8"?>
<sst xmlns="http://schemas.openxmlformats.org/spreadsheetml/2006/main" count="625" uniqueCount="365">
  <si>
    <t>до рішення міської ради</t>
  </si>
  <si>
    <t>КОД</t>
  </si>
  <si>
    <t>КЕКВ</t>
  </si>
  <si>
    <t>у т.р. по місяцях</t>
  </si>
  <si>
    <t>Усього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</si>
  <si>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</si>
  <si>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</si>
  <si>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</si>
  <si>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</si>
  <si>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</si>
  <si>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</si>
  <si>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</si>
  <si>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</si>
  <si>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</si>
  <si>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</si>
  <si>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</si>
  <si>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</si>
  <si>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Будівництво об'єктів житлово-комунального господарства</t>
  </si>
  <si>
    <t>Будівництво інших об'єктів соціальної та виробничої інфраструктури комунальної власності</t>
  </si>
  <si>
    <t>Утримання та розвиток автомобільних доріг та дорожньої інфраструктури за рахунок коштів місцевого бюджету</t>
  </si>
  <si>
    <t>Експлуатація та технічне обслуговування житлового фонду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</si>
  <si>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</si>
  <si>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Міський голова</t>
  </si>
  <si>
    <t>Ю.І.Онищенко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</si>
  <si>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</si>
  <si>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</si>
  <si>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програми/підпрограми згідно з Типовою програмною класифікацією видатків та кредитування місцевих бюджетів</t>
  </si>
  <si>
    <t>0443</t>
  </si>
  <si>
    <t>0620</t>
  </si>
  <si>
    <t>Організація благоустрою населених пунктів</t>
  </si>
  <si>
    <t>Забезпечення збору та вивезення сміття і відходів</t>
  </si>
  <si>
    <t>0610</t>
  </si>
  <si>
    <t>Придбання житла для окремих категорій населення відповідно до законодавства</t>
  </si>
  <si>
    <t>0111</t>
  </si>
  <si>
    <t>0456</t>
  </si>
  <si>
    <t>до рішення  міської ради</t>
  </si>
  <si>
    <t>тис .грн.</t>
  </si>
  <si>
    <t>Код програмної класифікації видатків та кредитування місцевих бюджетів</t>
  </si>
  <si>
    <t>Загальний фонд</t>
  </si>
  <si>
    <t>Спеціальний фонд</t>
  </si>
  <si>
    <t>Разом</t>
  </si>
  <si>
    <t>Видатки споживання</t>
  </si>
  <si>
    <t xml:space="preserve">з них: </t>
  </si>
  <si>
    <t>Видатки розвитку</t>
  </si>
  <si>
    <t xml:space="preserve">у тому числі бюджет розвитку </t>
  </si>
  <si>
    <t xml:space="preserve">Комунальні послуги та енергоносії </t>
  </si>
  <si>
    <t xml:space="preserve"> Оплата праці</t>
  </si>
  <si>
    <t>0100</t>
  </si>
  <si>
    <t>Державне управління</t>
  </si>
  <si>
    <t>010100</t>
  </si>
  <si>
    <t>Функціонування законодавчої та виконавчої  влади</t>
  </si>
  <si>
    <t>0210150</t>
  </si>
  <si>
    <t>0150</t>
  </si>
  <si>
    <t>060000</t>
  </si>
  <si>
    <t>Правоохоронна діяльність та забезпечення  безпеки держави</t>
  </si>
  <si>
    <t>060103</t>
  </si>
  <si>
    <t>Підрозділи дорожньо-патрульної служби та дорожнього нагляду</t>
  </si>
  <si>
    <t>060106</t>
  </si>
  <si>
    <t>Приймальники-розподільники для неповнолітніх</t>
  </si>
  <si>
    <t>060107</t>
  </si>
  <si>
    <t>Спеціальні приймальники-розподільники</t>
  </si>
  <si>
    <t>060702</t>
  </si>
  <si>
    <t>Професійно-пожежна охорона</t>
  </si>
  <si>
    <t>061003</t>
  </si>
  <si>
    <t>Адресно-довідкові бюро</t>
  </si>
  <si>
    <t>О61007</t>
  </si>
  <si>
    <t>Інші правоохоронні заходи і заклади</t>
  </si>
  <si>
    <t>0210180</t>
  </si>
  <si>
    <t>0180</t>
  </si>
  <si>
    <t>0133</t>
  </si>
  <si>
    <t>Інша діяльність у сфері державного управління</t>
  </si>
  <si>
    <t>3000</t>
  </si>
  <si>
    <t>Соціальний захист та соціальне забезпечення</t>
  </si>
  <si>
    <t>0213133</t>
  </si>
  <si>
    <t>3133</t>
  </si>
  <si>
    <t>1040</t>
  </si>
  <si>
    <t>Інші заходи та заклади молодіжної політики</t>
  </si>
  <si>
    <t>0213242</t>
  </si>
  <si>
    <t>3242</t>
  </si>
  <si>
    <t>1090</t>
  </si>
  <si>
    <t>Інші заходи у сфері соціального захисту і соціального забезпечення</t>
  </si>
  <si>
    <t>4000</t>
  </si>
  <si>
    <t xml:space="preserve"> Культура і мистецтво</t>
  </si>
  <si>
    <t>0214082</t>
  </si>
  <si>
    <t>4082</t>
  </si>
  <si>
    <t>0829</t>
  </si>
  <si>
    <t>Інші заходи в галузі культури і мистецтва</t>
  </si>
  <si>
    <t>5000</t>
  </si>
  <si>
    <t>Фізична культура і спорт</t>
  </si>
  <si>
    <t>0215062</t>
  </si>
  <si>
    <t>5062</t>
  </si>
  <si>
    <t>0810</t>
  </si>
  <si>
    <t>Підтримка спорту вищих досягнень та організацій, які здійснюють фізкультурно-спортивну діяльність в регіоні</t>
  </si>
  <si>
    <t>6000</t>
  </si>
  <si>
    <t>Житлово-комунальне господарство</t>
  </si>
  <si>
    <t>0216011</t>
  </si>
  <si>
    <t>6011</t>
  </si>
  <si>
    <t>0216014</t>
  </si>
  <si>
    <t>6014</t>
  </si>
  <si>
    <t>0216017</t>
  </si>
  <si>
    <t>6017</t>
  </si>
  <si>
    <t xml:space="preserve">Інша діяльність, пов’язана з експлуатацією об’єктів житлово-комунального господарства </t>
  </si>
  <si>
    <t>0216030</t>
  </si>
  <si>
    <t>6030</t>
  </si>
  <si>
    <t>0216082</t>
  </si>
  <si>
    <t>6082</t>
  </si>
  <si>
    <t>Економічна діяльність</t>
  </si>
  <si>
    <t>0217130</t>
  </si>
  <si>
    <t>7130</t>
  </si>
  <si>
    <t>0421</t>
  </si>
  <si>
    <t>Здійснення  заходів із землеустрою</t>
  </si>
  <si>
    <t>Будівництво та регіональний розвиток</t>
  </si>
  <si>
    <t>0217310</t>
  </si>
  <si>
    <t>7310</t>
  </si>
  <si>
    <t>0217330</t>
  </si>
  <si>
    <t>7330</t>
  </si>
  <si>
    <t>Транспорт та транспортна інфраструктура, дорожнє господарство</t>
  </si>
  <si>
    <t>0217461</t>
  </si>
  <si>
    <t>7461</t>
  </si>
  <si>
    <t>100400</t>
  </si>
  <si>
    <t>Підприємства і організації побутового обслуговування та інші підприємства і організації сфери послуг, що входять до комунальної власності</t>
  </si>
  <si>
    <t>150115</t>
  </si>
  <si>
    <t>Завершення проектів газіфікації сільских населених пунктів з високим ступенем готовності населен.пунктів</t>
  </si>
  <si>
    <t>х</t>
  </si>
  <si>
    <t>Інші послуги, пов’язані з економічною діяльністю</t>
  </si>
  <si>
    <t>Програма стабілізації та соціально-економічного розвитку територій</t>
  </si>
  <si>
    <t>Охорона навколишнього природного середовища та ядерна безпека</t>
  </si>
  <si>
    <t>240601</t>
  </si>
  <si>
    <t>Охорона та раціональне використання природних ресурсів</t>
  </si>
  <si>
    <t>240604</t>
  </si>
  <si>
    <t>Інша діяльність у сфері охорони навколишнього природного  середовища</t>
  </si>
  <si>
    <t>240900</t>
  </si>
  <si>
    <t>Фонд міської ради</t>
  </si>
  <si>
    <t>8000</t>
  </si>
  <si>
    <t>Інша діяльність</t>
  </si>
  <si>
    <t>0218330</t>
  </si>
  <si>
    <t>8330</t>
  </si>
  <si>
    <t>0540</t>
  </si>
  <si>
    <t xml:space="preserve">ІІнша діяльність у сфері екології та охорони природних ресурсів </t>
  </si>
  <si>
    <t>0218700</t>
  </si>
  <si>
    <t>8700</t>
  </si>
  <si>
    <t>Резервний фонд</t>
  </si>
  <si>
    <t>Всього видатків</t>
  </si>
  <si>
    <t xml:space="preserve">Міський голова </t>
  </si>
  <si>
    <t>Код</t>
  </si>
  <si>
    <t>Х</t>
  </si>
  <si>
    <t>0490</t>
  </si>
  <si>
    <t>у тому числі бюджет розвитку</t>
  </si>
  <si>
    <t>Найменування згідно з Класифікацією фінансування бюджету</t>
  </si>
  <si>
    <t>усього</t>
  </si>
  <si>
    <t>Всього за типом кредитора</t>
  </si>
  <si>
    <t>7463</t>
  </si>
  <si>
    <t>Найменування видатків</t>
  </si>
  <si>
    <t>23 грудня 2019р. № 111/5</t>
  </si>
  <si>
    <t xml:space="preserve">
Начальник фінансово-господарського відділу –
головний бухгалтер                                                                             Я.С.Омельченко          
</t>
  </si>
  <si>
    <t>Додаток   2</t>
  </si>
  <si>
    <t>Розподіл видатків міського бюджету міста Попасна на 2020 рік</t>
  </si>
  <si>
    <t>(код бюджету)</t>
  </si>
  <si>
    <t>Оплата праці із нарахуваннями</t>
  </si>
  <si>
    <t>0217693</t>
  </si>
  <si>
    <t>7693</t>
  </si>
  <si>
    <t>Іншізаходи, повязані з економічною діяльністю</t>
  </si>
  <si>
    <t>0217463</t>
  </si>
  <si>
    <t>Утримання та розвиток автомобільних доріг та дорожньої інфраструктури за рахунок коштів інших місцевих бюджетів</t>
  </si>
  <si>
    <t>Додаток № 6</t>
  </si>
  <si>
    <t xml:space="preserve"> до рішення міської ради</t>
  </si>
  <si>
    <t>Код Програмної класифікації видатків та кредитування місцевих бюджетів</t>
  </si>
  <si>
    <t>Найменування об'єкта відповідно до проектно-кошторисної документації</t>
  </si>
  <si>
    <t>Строк реалізації об'єкта (рік початку і завершення)</t>
  </si>
  <si>
    <t>Загальна вартість об'єкта, гривень</t>
  </si>
  <si>
    <t>Обсяг видатків бюджету розвитку, гривень</t>
  </si>
  <si>
    <t>Рівень будівельної готовності об'єкта на кінець бюджетного періоду, %</t>
  </si>
  <si>
    <t>Головний розпорядник - виконавчий комітет Попаснянської міської ради</t>
  </si>
  <si>
    <t>Організаційне, інформаційно-аналітичне та матеріально-технічне забезпечення діяльності міської ради</t>
  </si>
  <si>
    <t>Розподіл коштів бюджету розвитку за об'єктами у 2020році</t>
  </si>
  <si>
    <t>Капітальний ремонт  адміністративної будівлі міської ради по вул.Мічуріна1 м.Попасна Луганської області</t>
  </si>
  <si>
    <t>Капітальний ремонт приміщень під конференцзал та системи опалення адміністративної будівлі міської ради по вул.Мічуріна1 м.Попасна</t>
  </si>
  <si>
    <t>Всього за типом боргового зобов’язання</t>
  </si>
  <si>
    <t>Кошти, що передаються із загального фонду бюджету до бюджету розвитку (спеціального фонду)</t>
  </si>
  <si>
    <t>602400</t>
  </si>
  <si>
    <t>Передача коштів із спеціального до загального фонду бюджету </t>
  </si>
  <si>
    <t>602302</t>
  </si>
  <si>
    <t>На кінець періоду </t>
  </si>
  <si>
    <t>602200 </t>
  </si>
  <si>
    <t>На початок періоду </t>
  </si>
  <si>
    <t>602100 </t>
  </si>
  <si>
    <t>Фінансування за активними операціями </t>
  </si>
  <si>
    <t>600000</t>
  </si>
  <si>
    <t>208400</t>
  </si>
  <si>
    <t>208320</t>
  </si>
  <si>
    <t xml:space="preserve">На кінець періоду </t>
  </si>
  <si>
    <t xml:space="preserve">На початок періоду </t>
  </si>
  <si>
    <t xml:space="preserve">Фінансування за рахунок зміни залишків коштів бюджетів </t>
  </si>
  <si>
    <t>Передача коштів із загального до спеціального фонду бюджету </t>
  </si>
  <si>
    <t xml:space="preserve">Фінансування за рахунок залишків коштів на рахунках бюджетних установ </t>
  </si>
  <si>
    <t>205000 </t>
  </si>
  <si>
    <t>Внутрішнє фінансування </t>
  </si>
  <si>
    <t>200000</t>
  </si>
  <si>
    <t xml:space="preserve">Код </t>
  </si>
  <si>
    <t>тис.грн.</t>
  </si>
  <si>
    <t xml:space="preserve"> Фінансування   міського    бюджету  на 2020 рік</t>
  </si>
  <si>
    <t>Реконструкція системи відеоспостереження міста Попасна Луганської області</t>
  </si>
  <si>
    <t>Додаток № 1</t>
  </si>
  <si>
    <t>Доходи  міського бюджету міста Попасна на 2020 рік</t>
  </si>
  <si>
    <t>(тис.грн.)</t>
  </si>
  <si>
    <t>Найменування згідно з Класифікацією доходів бюджету</t>
  </si>
  <si>
    <t>у т.ч. бюджет розвитку</t>
  </si>
  <si>
    <t>Податкові надходження</t>
  </si>
  <si>
    <t xml:space="preserve"> Місцеві податки</t>
  </si>
  <si>
    <t>Податок на майно</t>
  </si>
  <si>
    <r>
      <t>Податок на нерухоме майно, відмінне від земельної ділянки, сплачений юридичними особами ,які є власниками об</t>
    </r>
    <r>
      <rPr>
        <sz val="9"/>
        <rFont val="Calibri"/>
        <family val="2"/>
        <charset val="204"/>
      </rPr>
      <t>'</t>
    </r>
    <r>
      <rPr>
        <sz val="9"/>
        <rFont val="Arial"/>
        <family val="2"/>
        <charset val="204"/>
      </rPr>
      <t>єктів житлової нерухомості</t>
    </r>
  </si>
  <si>
    <r>
      <t>Податок на нерухоме майно, відмінне від земельної ділянки, сплачений фізичними особами ,які є власниками об</t>
    </r>
    <r>
      <rPr>
        <sz val="9"/>
        <rFont val="Calibri"/>
        <family val="2"/>
        <charset val="204"/>
      </rPr>
      <t>'</t>
    </r>
    <r>
      <rPr>
        <sz val="9"/>
        <rFont val="Arial"/>
        <family val="2"/>
        <charset val="204"/>
      </rPr>
      <t>єктів нежитлової нерухомості</t>
    </r>
  </si>
  <si>
    <r>
      <t>Податок на нерухоме майно, відмінне від земельної ділянки, сплачений фізичними особами ,які є власниками об</t>
    </r>
    <r>
      <rPr>
        <sz val="9"/>
        <rFont val="Calibri"/>
        <family val="2"/>
        <charset val="204"/>
      </rPr>
      <t>'</t>
    </r>
    <r>
      <rPr>
        <sz val="9"/>
        <rFont val="Arial"/>
        <family val="2"/>
        <charset val="204"/>
      </rPr>
      <t>єктів житлової нерухомості</t>
    </r>
  </si>
  <si>
    <t>Податок на нерухоме майно, відмінне від земельної ділянки, сплачений фізичними особами, які є власниками об'єктів житлової нерухомості</t>
  </si>
  <si>
    <r>
      <t>Податок на нерухоме майно, відмінне від земельної ділянки, сплачений юридичними особами, які є власниками об</t>
    </r>
    <r>
      <rPr>
        <sz val="9"/>
        <rFont val="Calibri"/>
        <family val="2"/>
        <charset val="204"/>
      </rPr>
      <t>'</t>
    </r>
    <r>
      <rPr>
        <sz val="9"/>
        <rFont val="Arial"/>
        <family val="2"/>
        <charset val="204"/>
      </rPr>
      <t>єктів нежитлової нерухомості</t>
    </r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</si>
  <si>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</si>
  <si>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</si>
  <si>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</si>
  <si>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</si>
  <si>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 xml:space="preserve">Єдиний податок  </t>
  </si>
  <si>
    <t>Єдиний податок  з юридичних осіб</t>
  </si>
  <si>
    <t>Єдиний податок  з фізичних осіб</t>
  </si>
  <si>
    <t>Інші податки та збори</t>
  </si>
  <si>
    <t>Екологічний податок</t>
  </si>
  <si>
    <t>Надходження від викідів забруднюючих речовин в атмосферне повітря стаціонарними джерелами забруднення</t>
  </si>
  <si>
    <t>Надходження від розміщення відходів у спеціально відведених для цього місцях чи на об*єктах, крім розміщення окремих видів відходів як вторинної сировини</t>
  </si>
  <si>
    <t>Неподаткові надходження</t>
  </si>
  <si>
    <t>Доходи від власності та підприємницької діяльності</t>
  </si>
  <si>
    <t>Частина чистого прибутку(доходу) господарських організацій, які належать до комунальної власності</t>
  </si>
  <si>
    <t>Адміністративні штрафи та інші санкції</t>
  </si>
  <si>
    <t>Адміністративні штрафи  у сфері забезпечені безпеки  дорожнього руху</t>
  </si>
  <si>
    <t>Адміністративні збори та платежі, доходи від некомерційного та побічного продажу</t>
  </si>
  <si>
    <t>Плата за надання адміністративних послуг</t>
  </si>
  <si>
    <t>Плата за надання інших адміністративних послуг</t>
  </si>
  <si>
    <t>Державне мито</t>
  </si>
  <si>
    <t>Державне мито, що сплачується за місцем розгляду та оформлення документів, в т.ч. за оформлення документів на спадщину і дарування</t>
  </si>
  <si>
    <t>Державне мито, пов`язане з видачею та оформленням закордонних паспортів(посвідок) та паспортів громадян України</t>
  </si>
  <si>
    <t>Надходження  від штрафів та фінансових санкцій</t>
  </si>
  <si>
    <t>Інші неподаткові надходження</t>
  </si>
  <si>
    <t>Надходження сум кредиторської та депонентської заборгованості  підприємств, організацій та установ, щодо яких минув строк позовної давності</t>
  </si>
  <si>
    <t>Інші надходження</t>
  </si>
  <si>
    <t>Відсотки за користування позиками, які надавалися з  місцевих бюджетів</t>
  </si>
  <si>
    <t>Грошові стягнення за шкоду, заподіяну порушенням законодавства про охорону навколишнього природного середовища в результаті господарської та іншої  діяльності</t>
  </si>
  <si>
    <t>Власні надходження бюджетних установ</t>
  </si>
  <si>
    <t>Плата за послуги, що надаються  бюджетними установами згідно з функціональними повноваженнями</t>
  </si>
  <si>
    <t>Плата за оренду майна бюджетних установ</t>
  </si>
  <si>
    <t>Доходи від операцій з капіталом</t>
  </si>
  <si>
    <t>Надходження від продажу основного капіталу</t>
  </si>
  <si>
    <t>Надходження коштів від реалізації безхазяйного майна, знахідок, спадкового майна, майна, одержаного теріторіальною громадою в порядку спадкування чи дарування, а також валютні цінності і грошові кошти, власники яких невідомі</t>
  </si>
  <si>
    <t xml:space="preserve">Надходження від відчуження майна, яке належить  Автономній Республіці Крим та майна, що знаходиться у комунальній власності </t>
  </si>
  <si>
    <t>Надходження від продажу землі і нематеріальних активів</t>
  </si>
  <si>
    <t>Кошти від продажу земельних ділянок несільськогосподарського призначення,що перебувають у державній або комунальній власності ,та  земельних ділянок, які знаходяться  на території АРК)</t>
  </si>
  <si>
    <t>Цільові фонди</t>
  </si>
  <si>
    <t>Разом доходів</t>
  </si>
  <si>
    <t xml:space="preserve">Офіційні трансферти </t>
  </si>
  <si>
    <t>Субвенції  з місцевих бюджетів іншим місцевим бюджетам</t>
  </si>
  <si>
    <t xml:space="preserve">Інші субвенції з місцевого бюджету </t>
  </si>
  <si>
    <t>Дотації  з місцевих бюджетів іншим місцевим бюджетам</t>
  </si>
  <si>
    <t>Субвенції з державного бюджету місцевим бюджетам на будівництво, реконструкцію, ремонт та утримання вулиць і доріг комунальної власності у населених пунктах</t>
  </si>
  <si>
    <t xml:space="preserve">Інші дотації з місцевого бюджету </t>
  </si>
  <si>
    <t>Всього доходів</t>
  </si>
  <si>
    <t>0218110</t>
  </si>
  <si>
    <t>8110</t>
  </si>
  <si>
    <t>0320</t>
  </si>
  <si>
    <t>Заходи із запобігання та ліквідації надзвичайних ситуацій та наслідків стихійного лиха.</t>
  </si>
  <si>
    <r>
      <t xml:space="preserve">Додаток №  5                                     до рішення  міської ради                                     </t>
    </r>
    <r>
      <rPr>
        <u/>
        <sz val="12"/>
        <rFont val="Times New Roman"/>
        <family val="1"/>
        <charset val="204"/>
      </rPr>
      <t xml:space="preserve">                                    20.02.2020 №112/2</t>
    </r>
  </si>
  <si>
    <t>Капітальний ремонт будівель стадіону Локомотив у місті Попасна</t>
  </si>
  <si>
    <t>Капітальний ремонт арки парку культури та відпочинку залізничників у м.Попасна Луганської області</t>
  </si>
  <si>
    <t>Реконструкція трибун стадіону Локомотив м.Попасна Луганської області</t>
  </si>
  <si>
    <t>Реконструкція зовнішнього освітлення вул.Первомайська та вул.Миру в місті Попасна Луганської області</t>
  </si>
  <si>
    <t>Капітальний ремонт покрівлі житлового будинку по вул.Черешні бул.4 міста Попасна Луганської області</t>
  </si>
  <si>
    <t>Капітальний ремонт покрівлі житлового будинку по вул.Суворова буд. 20 міста Попасна Луганської області</t>
  </si>
  <si>
    <t>Капітальний ремонт покрівлі житлового будинку по вул.Миру буд. 153 міста Попасна Луганської області</t>
  </si>
  <si>
    <t>Реконструкція тротуару по вул.Первомайська міста Попасна Луганської області</t>
  </si>
  <si>
    <t>Податок на прибуток підприємств та фінансових установ комунальної власності </t>
  </si>
  <si>
    <t>Акцизний податок з вироблених в Україні підакцизних товарів Пальне</t>
  </si>
  <si>
    <t>Акцизний податок з ввезених на митну територію України підакцизних товарів Пальне</t>
  </si>
  <si>
    <t>Туристичний збір, сплачений юридичними особами </t>
  </si>
  <si>
    <r>
      <t>Акцизний податок з реалізації суб</t>
    </r>
    <r>
      <rPr>
        <sz val="9"/>
        <color indexed="8"/>
        <rFont val="Calibri"/>
        <family val="2"/>
        <charset val="204"/>
      </rPr>
      <t>'</t>
    </r>
    <r>
      <rPr>
        <sz val="9"/>
        <color indexed="8"/>
        <rFont val="Arial"/>
        <family val="2"/>
        <charset val="204"/>
      </rPr>
      <t>єктами господарювання роздрібної торгівлі підакцизних товарів</t>
    </r>
  </si>
  <si>
    <t>Внутрішні податки</t>
  </si>
  <si>
    <t>Утримання та розвиток автомобільних доріг та дорожньої інфраструктури за рахунок коштів інших бюджетів</t>
  </si>
  <si>
    <t>Капітальний ремонт тротуару по вул.Бахмутська міста Попасна Луганської області</t>
  </si>
  <si>
    <t>грн</t>
  </si>
  <si>
    <t xml:space="preserve">Робочий проект «Капітальний ремонт пошкодженого асфальтобетонного покриття автомобільних доріг по вул.Миру, Некрасова, Польова, Матросова, Леваневського, Склозаводська, Ціолковського, Паркова, Крилова, Миронівська, пров.Гагаріна м.Попасна Луганської області» </t>
  </si>
  <si>
    <t>Робочий проект «Будівництво комбінованого спортивного майданчика по пров.Клубний у м.Попасна Луганської області»</t>
  </si>
  <si>
    <t>Капітальний ремонт споруд та будівель свердловини по вул.Тимірязєва міста Попасна Луганської області з улаштуванням охоронної зони</t>
  </si>
  <si>
    <t>Виготовлення робочого проекту «Реконструкція вузла обліку газу ПМСЗ «Відродження»»</t>
  </si>
  <si>
    <t>Додаток № 4</t>
  </si>
  <si>
    <t>від 20.12.2019 року № 111/2</t>
  </si>
  <si>
    <t>Розподіл витрат місцевого бюджету на реалізацію місцевих програм у 2019році</t>
  </si>
  <si>
    <t>Найменування місцевої/регіональної програми</t>
  </si>
  <si>
    <t>Дата та номер документа, яким ухвалено місцеву регіональну програму</t>
  </si>
  <si>
    <t>Головний розпорядник: виконавчий комітет Попаснянської міської ради</t>
  </si>
  <si>
    <t>Програма благоустрою міста Попасна на 2020 рік.</t>
  </si>
  <si>
    <t xml:space="preserve">Рішення виконкому від 17.12.2019 року №123 </t>
  </si>
  <si>
    <t xml:space="preserve">Програма проведення заходів із землеустрою в м. Попасна на 2020 рік.   </t>
  </si>
  <si>
    <t xml:space="preserve">Рішення виконкому від 17.12.2019 року №124 </t>
  </si>
  <si>
    <t xml:space="preserve">Програма «Інша діяльність у сфері 
державного управління» на 2020 рік.
</t>
  </si>
  <si>
    <t>Рішення виконкому від 17.12.2019 року №126</t>
  </si>
  <si>
    <t>Програма «Інші заходи у сфері соціального захисту і соціального забезпечення на 2020 рік».</t>
  </si>
  <si>
    <t xml:space="preserve">Рішення виконкому від 17.12.2019 року №125 </t>
  </si>
  <si>
    <t>Програма «Підтримка спортивних досягнень та організацій, які здійснюють фізкультурно-спортивну діяльність в місті Попасна» на 2020 рік.</t>
  </si>
  <si>
    <t xml:space="preserve">Рішення виконкому від 17.12.2019 року №130 </t>
  </si>
  <si>
    <t>Програма «Інші заходи в галузі культури і мистецтва» на 2020 рік.</t>
  </si>
  <si>
    <t xml:space="preserve">Рішення виконкому від 17.12.2019 року №127 </t>
  </si>
  <si>
    <t>Програма організаційного, інформаційно-аналітичного та матеріально-технічного забезпечення діяльності Попаснянської міської ради та її виконавчого комітету на 2020 рік</t>
  </si>
  <si>
    <t xml:space="preserve">Рішення виконкому від 17.12.2019 року №122 </t>
  </si>
  <si>
    <t>Міська цільова програма «Розвиток місцевого самоврядування та громадського суспільства міста Попасна» на 2020 рік.</t>
  </si>
  <si>
    <t xml:space="preserve">Рішення виконкому від 17.12.2019 року №128 </t>
  </si>
  <si>
    <t>Програма  «Інші заходи та заклади молодіжної політики» на 2020 рік.</t>
  </si>
  <si>
    <t>Рішення виконкому від 17.12.2019 року №129</t>
  </si>
  <si>
    <t>Рішення виконкому від 29.04.2020року №30</t>
  </si>
  <si>
    <t>Рішення виконкому від 29.04.2020року №31</t>
  </si>
  <si>
    <t>Рішення виконкому від 29.04.2020року №32</t>
  </si>
  <si>
    <t>Усього:</t>
  </si>
  <si>
    <t>Програма утримання та розвитку інфраструктури автомобільних доріг міста Попасна на 2020 рік.</t>
  </si>
  <si>
    <t>Програма експлуатації та технічного обслуговування житлового фонду комунальної власності територіальної  громади міста Попасна на 2020 рік.</t>
  </si>
  <si>
    <t>Програма реконструкції об’єктів комунального господарства територіальної громади міста Попасна на 2020 рік.</t>
  </si>
  <si>
    <t>Утримання та розвиток автомобільних доріг та дорожньої інфраструктури за рахунок коштів місцевих бюджетів</t>
  </si>
  <si>
    <t xml:space="preserve">Програми захисту населення і
території м.Попасна від надзвичайних 
ситуацій техногенного та природного
характеру на 2020 рік
</t>
  </si>
  <si>
    <t>Рішення сесії від 03.04.2020року №113/1</t>
  </si>
  <si>
    <t xml:space="preserve">Програма  з охорони
навколишнього середовища
на території Попаснянської
міської ради на 2020 рік
</t>
  </si>
  <si>
    <t>Рішення сесії від 23.12.2019року №111/22</t>
  </si>
  <si>
    <t>Капітальний ремонт фонтану, розташованого за адресою: пл.Миру у м.Попасна, Луганської області</t>
  </si>
  <si>
    <t>Капітальний ремонт покриття прилеглої території нежитлової будівлі по вул.Герцена, 3 в м.Попасна Луганської області</t>
  </si>
  <si>
    <t>23  грудня  2019 р.№111/5</t>
  </si>
  <si>
    <t>від 20.02.2020 року № 112/2</t>
  </si>
  <si>
    <t>Капітальний ремонт інших об`єктів</t>
  </si>
  <si>
    <t>Будівництво об`єктів житлово-комунального господарства</t>
  </si>
  <si>
    <t>Капітальний ремонт асфальтно-бетонного дорожнього покриття вулиці Миронівська  міста Попасна Луганської області</t>
  </si>
  <si>
    <t>Розробка робочого проекту будівництва критого басейну в місті Попасна Луганської області</t>
  </si>
  <si>
    <t>Капітальний ремонт асфальтно - бетонного покриття автомобільної дороги по вул.Ціолковського,Сонячна міста Попасна Луганської області</t>
  </si>
  <si>
    <t xml:space="preserve">Капітальний ремонт асфальтобетонного покриття всередині мікрорайону «Черемушки» м.Попасна Луганської області </t>
  </si>
  <si>
    <t xml:space="preserve">Розробка робочого проекту «Будівництво свердловини в мікрорайоні «Мельница» м.Попасна Луганської області» </t>
  </si>
  <si>
    <t>Капітальний ремонт вхідних груп під’їздів по вул.Бахмутська 4 в м.Попасна Луганської обл.</t>
  </si>
  <si>
    <t>Капітальний ремонт вхідних груп під’їздів по вул.Бахмутська 6 в м.Попасна Луганської обл.</t>
  </si>
  <si>
    <t xml:space="preserve">Реконструкція комерційного вузла обліку газу ПМСЗ «Відродження» вул.Первомайська 60 м.Попасна Луганської обл. </t>
  </si>
  <si>
    <t xml:space="preserve">Видатки - спеціальний фонд </t>
  </si>
  <si>
    <t>Оплата послуг (крім комунальних)</t>
  </si>
  <si>
    <t>Інші заходи, повязані з економічною діяльністю</t>
  </si>
  <si>
    <t>Видатки - загальний фонд</t>
  </si>
  <si>
    <t>Дослідження і розробки, окремі заходи розвитку по реалізації державних (регіональних) програм</t>
  </si>
  <si>
    <t>Предмети, матеріали, обладнання та інвентар</t>
  </si>
  <si>
    <t>Капітальний ремонт житлового будинку по вул.Миронівська 3, в м.Попасна Луганської обл.</t>
  </si>
  <si>
    <t xml:space="preserve">Реконструкція системи газопостачання житлового будинку по вул.Первомайська та вул.Донецька м.Попасна Луганської області </t>
  </si>
  <si>
    <t>Капітальний ремонт вхідних груп під’їздів по вул.Донецька буд.1б м.Попасна Луганської обл.</t>
  </si>
  <si>
    <t xml:space="preserve">Будівництво тротуару біля магазину Кубометр по вул.Бахмутській м.Попасна Луганської обл. </t>
  </si>
  <si>
    <t>Капітальний ремонт тротуарного покриття скверу по вул.Суворова м.Попасна м.Попасна</t>
  </si>
  <si>
    <t>Корегування  робочого проекту «Будівництво свердловини в мікрорайоні «Черемушки» м.Попасна Луганської області»</t>
  </si>
  <si>
    <t xml:space="preserve">Технагляд за  «Будівництвом свердловини в мікрорайоні «Черемушки» м.Попасна Луганської області» </t>
  </si>
  <si>
    <t>Внесення змін до  міського бюджету на 2020 рік за рахунок перерозподілу напрямку видатків</t>
  </si>
  <si>
    <t>Заходи із запобігання та ліквідації надзвичайних ситуацій та наслідків стихійного лиха</t>
  </si>
  <si>
    <t>Здійснення заходів із землеустрою</t>
  </si>
  <si>
    <t>Капітальний ремонт житлового фонду</t>
  </si>
  <si>
    <t>216082 субв</t>
  </si>
  <si>
    <t>Капітальне будівництов (придбання) житла</t>
  </si>
  <si>
    <t>Рішення сесії від 05.11.2020року №118/24</t>
  </si>
  <si>
    <t xml:space="preserve">Міської цільової 
Програми забезпечення службовим 
житлом працівників соціальної сфери 
на 2020 рік
</t>
  </si>
  <si>
    <t>Внесення змін до  міського бюджету на 2020 рік за рахунок перевиконання доходів загального фонду</t>
  </si>
  <si>
    <t>Придбання обладнання і предметів довгострокового користування</t>
  </si>
  <si>
    <t>Доходи - загальний фонд</t>
  </si>
  <si>
    <t>Земельний податок з юридичних осіб </t>
  </si>
  <si>
    <t>Капітальний ремонт існуючих заповнень віконних прорізів в житловому будинку по вул.Первомайська 48, м.Попасна, Луганської області</t>
  </si>
  <si>
    <t>Капітальний ремонт існуючих заповнень віконних прорізів в житловому будинку по провул.Службовий 1, м.Попасна, Луганської області</t>
  </si>
  <si>
    <t>Капітальний ремонт існуючих заповнень віконних прорізів в житловому будинку по провул.Службовий 3, м.Попасна, Луганської області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</si>
</sst>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00_ ;[Red]\-#,##0.000\ "/>
    <numFmt numFmtId="165" formatCode="#,##0.0_ ;[Red]\-#,##0.0\ "/>
    <numFmt numFmtId="166" formatCode="0.00000"/>
    <numFmt numFmtId="167" formatCode="0.000"/>
    <numFmt numFmtId="168" formatCode="#,##0.000"/>
    <numFmt numFmtId="169" formatCode="0.0"/>
  </numFmts>
  <fonts count="92">
    <font>
      <sz val="10"/>
      <name val="Arial Cyr"/>
      <charset val="204"/>
    </font>
    <font>
      <sz val="10"/>
      <name val="Arial Cyr"/>
      <charset val="204"/>
    </font>
    <font>
      <b/>
      <sz val="12"/>
      <name val="Arial Cyr"/>
      <family val="2"/>
      <charset val="204"/>
    </font>
    <font>
      <b/>
      <sz val="10"/>
      <name val="Arial Cyr"/>
      <charset val="204"/>
    </font>
    <font>
      <sz val="10"/>
      <name val="Arial"/>
      <family val="2"/>
      <charset val="204"/>
    </font>
    <font>
      <u/>
      <sz val="10"/>
      <color indexed="12"/>
      <name val="Arial Cyr"/>
      <charset val="204"/>
    </font>
    <font>
      <sz val="10"/>
      <name val="Times New Roman Cyr"/>
      <charset val="204"/>
    </font>
    <font>
      <sz val="10"/>
      <color rgb="FF000000"/>
      <name val="Times New Roman"/>
      <family val="1"/>
      <charset val="204"/>
    </font>
    <font>
      <sz val="10"/>
      <name val="Arial CE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9"/>
      <color indexed="18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name val="Arial CE"/>
      <family val="2"/>
      <charset val="238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0"/>
      <name val="Arial CE"/>
      <charset val="204"/>
    </font>
    <font>
      <sz val="10"/>
      <color indexed="21"/>
      <name val="Times New Roman"/>
      <family val="1"/>
      <charset val="204"/>
    </font>
    <font>
      <sz val="14"/>
      <name val="Arial CE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0"/>
      <name val="Arial Cyr"/>
      <family val="2"/>
      <charset val="204"/>
    </font>
    <font>
      <b/>
      <sz val="14"/>
      <name val="Arial Cyr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1"/>
      <name val="Arial Cyr"/>
      <charset val="204"/>
    </font>
    <font>
      <sz val="12"/>
      <name val="Arial Cyr"/>
      <charset val="204"/>
    </font>
    <font>
      <b/>
      <sz val="14"/>
      <name val="Arial Cyr"/>
      <family val="2"/>
      <charset val="204"/>
    </font>
    <font>
      <sz val="14"/>
      <name val="Arial Cyr"/>
      <family val="2"/>
      <charset val="204"/>
    </font>
    <font>
      <b/>
      <sz val="11"/>
      <name val="Arial Cyr"/>
      <family val="2"/>
      <charset val="204"/>
    </font>
    <font>
      <sz val="11"/>
      <name val="Arial Cyr"/>
      <family val="2"/>
      <charset val="204"/>
    </font>
    <font>
      <sz val="12"/>
      <name val="Arial Cyr"/>
      <family val="2"/>
      <charset val="204"/>
    </font>
    <font>
      <sz val="14"/>
      <name val="Arial"/>
      <family val="2"/>
      <charset val="204"/>
    </font>
    <font>
      <b/>
      <sz val="13.5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indexed="8"/>
      <name val="Arial CE"/>
      <family val="2"/>
      <charset val="238"/>
    </font>
    <font>
      <b/>
      <sz val="10"/>
      <name val="Times New Roman Cyr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name val="Arial Cyr"/>
      <family val="2"/>
      <charset val="204"/>
    </font>
    <font>
      <sz val="10"/>
      <name val="Times New Roman"/>
      <charset val="204"/>
    </font>
    <font>
      <sz val="9"/>
      <name val="Arial Cyr"/>
      <family val="2"/>
      <charset val="204"/>
    </font>
    <font>
      <u/>
      <sz val="12"/>
      <name val="Times New Roman"/>
      <family val="1"/>
      <charset val="204"/>
    </font>
    <font>
      <sz val="10"/>
      <name val="Courier New"/>
      <family val="3"/>
      <charset val="204"/>
    </font>
    <font>
      <sz val="10"/>
      <color indexed="8"/>
      <name val="Arial"/>
      <family val="2"/>
      <charset val="204"/>
    </font>
    <font>
      <sz val="10"/>
      <name val="Helv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b/>
      <sz val="14"/>
      <name val="Arial"/>
      <family val="2"/>
      <charset val="204"/>
    </font>
    <font>
      <sz val="7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  <font>
      <sz val="8"/>
      <color indexed="8"/>
      <name val="Arial"/>
      <family val="2"/>
      <charset val="204"/>
    </font>
    <font>
      <b/>
      <sz val="9"/>
      <name val="Arial"/>
      <family val="2"/>
      <charset val="204"/>
    </font>
    <font>
      <b/>
      <sz val="9"/>
      <color indexed="8"/>
      <name val="Arial"/>
      <family val="2"/>
      <charset val="204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sz val="9"/>
      <name val="Calibri"/>
      <family val="2"/>
      <charset val="204"/>
    </font>
    <font>
      <sz val="9"/>
      <color indexed="8"/>
      <name val="Arial"/>
      <family val="2"/>
      <charset val="204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i/>
      <sz val="9"/>
      <name val="Arial"/>
      <family val="2"/>
      <charset val="204"/>
    </font>
    <font>
      <b/>
      <i/>
      <sz val="9"/>
      <color indexed="8"/>
      <name val="Arial"/>
      <family val="2"/>
      <charset val="204"/>
    </font>
    <font>
      <b/>
      <i/>
      <sz val="10"/>
      <name val="Arial"/>
      <family val="2"/>
      <charset val="204"/>
    </font>
    <font>
      <sz val="10"/>
      <name val="Arial"/>
      <family val="2"/>
    </font>
    <font>
      <b/>
      <i/>
      <sz val="8"/>
      <name val="Arial"/>
      <family val="2"/>
      <charset val="204"/>
    </font>
    <font>
      <sz val="9"/>
      <color indexed="23"/>
      <name val="Arial"/>
      <family val="2"/>
      <charset val="204"/>
    </font>
    <font>
      <b/>
      <sz val="9"/>
      <color indexed="23"/>
      <name val="Arial"/>
      <family val="2"/>
      <charset val="204"/>
    </font>
    <font>
      <sz val="8"/>
      <color indexed="23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 Cyr"/>
      <charset val="204"/>
    </font>
    <font>
      <sz val="9"/>
      <color indexed="8"/>
      <name val="Calibri"/>
      <family val="2"/>
      <charset val="204"/>
    </font>
    <font>
      <i/>
      <sz val="9"/>
      <color indexed="8"/>
      <name val="Arial"/>
      <family val="2"/>
      <charset val="204"/>
    </font>
    <font>
      <b/>
      <sz val="14"/>
      <name val="Times New Roman Cyr"/>
      <charset val="204"/>
    </font>
    <font>
      <sz val="8"/>
      <name val="Times New Roman Cyr"/>
      <charset val="204"/>
    </font>
    <font>
      <sz val="14"/>
      <name val="Times New Roman Cyr"/>
      <charset val="204"/>
    </font>
    <font>
      <b/>
      <sz val="10"/>
      <color indexed="8"/>
      <name val="Arial CE"/>
      <family val="2"/>
      <charset val="238"/>
    </font>
    <font>
      <b/>
      <sz val="11"/>
      <name val="Times New Roman Cyr"/>
      <charset val="204"/>
    </font>
    <font>
      <b/>
      <sz val="11"/>
      <color indexed="8"/>
      <name val="Arial CE"/>
      <family val="2"/>
      <charset val="238"/>
    </font>
    <font>
      <b/>
      <sz val="12"/>
      <name val="Arial Cyr"/>
      <charset val="1"/>
    </font>
    <font>
      <b/>
      <sz val="14"/>
      <name val="Arial Cyr"/>
      <charset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3">
    <xf numFmtId="0" fontId="0" fillId="0" borderId="0"/>
    <xf numFmtId="0" fontId="4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" fillId="0" borderId="0"/>
    <xf numFmtId="0" fontId="8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" fillId="0" borderId="0"/>
    <xf numFmtId="0" fontId="51" fillId="0" borderId="0"/>
    <xf numFmtId="0" fontId="1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" fillId="0" borderId="0"/>
    <xf numFmtId="0" fontId="54" fillId="0" borderId="0"/>
    <xf numFmtId="0" fontId="1" fillId="0" borderId="0"/>
    <xf numFmtId="0" fontId="1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5" fillId="0" borderId="0">
      <alignment vertical="top"/>
    </xf>
    <xf numFmtId="0" fontId="56" fillId="0" borderId="0"/>
  </cellStyleXfs>
  <cellXfs count="436">
    <xf numFmtId="0" fontId="0" fillId="0" borderId="0" xfId="0"/>
    <xf numFmtId="0" fontId="2" fillId="0" borderId="0" xfId="0" applyFont="1"/>
    <xf numFmtId="2" fontId="3" fillId="0" borderId="1" xfId="0" applyNumberFormat="1" applyFont="1" applyBorder="1"/>
    <xf numFmtId="0" fontId="0" fillId="0" borderId="1" xfId="0" applyBorder="1"/>
    <xf numFmtId="0" fontId="6" fillId="0" borderId="0" xfId="3"/>
    <xf numFmtId="0" fontId="10" fillId="0" borderId="0" xfId="6" applyFont="1"/>
    <xf numFmtId="0" fontId="9" fillId="0" borderId="0" xfId="5" applyFont="1"/>
    <xf numFmtId="0" fontId="9" fillId="2" borderId="0" xfId="5" applyFont="1" applyFill="1"/>
    <xf numFmtId="0" fontId="8" fillId="0" borderId="0" xfId="5"/>
    <xf numFmtId="0" fontId="11" fillId="2" borderId="0" xfId="5" applyFont="1" applyFill="1"/>
    <xf numFmtId="0" fontId="13" fillId="0" borderId="8" xfId="5" applyFont="1" applyBorder="1" applyAlignment="1">
      <alignment horizontal="center"/>
    </xf>
    <xf numFmtId="0" fontId="13" fillId="2" borderId="8" xfId="5" applyFont="1" applyFill="1" applyBorder="1" applyAlignment="1">
      <alignment horizontal="center" vertical="top" wrapText="1"/>
    </xf>
    <xf numFmtId="0" fontId="13" fillId="0" borderId="0" xfId="5" applyFont="1" applyAlignment="1">
      <alignment horizontal="center"/>
    </xf>
    <xf numFmtId="0" fontId="18" fillId="0" borderId="0" xfId="5" applyFont="1" applyAlignment="1">
      <alignment horizontal="center"/>
    </xf>
    <xf numFmtId="164" fontId="17" fillId="2" borderId="8" xfId="5" applyNumberFormat="1" applyFont="1" applyFill="1" applyBorder="1" applyAlignment="1">
      <alignment horizontal="right" vertical="top" wrapText="1"/>
    </xf>
    <xf numFmtId="49" fontId="9" fillId="2" borderId="8" xfId="5" applyNumberFormat="1" applyFont="1" applyFill="1" applyBorder="1" applyAlignment="1">
      <alignment vertical="top" wrapText="1"/>
    </xf>
    <xf numFmtId="0" fontId="19" fillId="2" borderId="8" xfId="5" applyFont="1" applyFill="1" applyBorder="1" applyAlignment="1">
      <alignment horizontal="justify" vertical="top" wrapText="1"/>
    </xf>
    <xf numFmtId="164" fontId="14" fillId="2" borderId="8" xfId="5" applyNumberFormat="1" applyFont="1" applyFill="1" applyBorder="1" applyAlignment="1">
      <alignment horizontal="right" vertical="top" wrapText="1"/>
    </xf>
    <xf numFmtId="164" fontId="14" fillId="0" borderId="8" xfId="5" applyNumberFormat="1" applyFont="1" applyBorder="1" applyAlignment="1">
      <alignment horizontal="right" vertical="top" wrapText="1"/>
    </xf>
    <xf numFmtId="0" fontId="9" fillId="2" borderId="8" xfId="5" applyFont="1" applyFill="1" applyBorder="1" applyAlignment="1">
      <alignment horizontal="justify" vertical="top" wrapText="1"/>
    </xf>
    <xf numFmtId="0" fontId="20" fillId="2" borderId="8" xfId="5" applyFont="1" applyFill="1" applyBorder="1" applyAlignment="1">
      <alignment horizontal="justify" vertical="top" wrapText="1"/>
    </xf>
    <xf numFmtId="164" fontId="14" fillId="2" borderId="8" xfId="5" applyNumberFormat="1" applyFont="1" applyFill="1" applyBorder="1" applyAlignment="1">
      <alignment vertical="top" wrapText="1"/>
    </xf>
    <xf numFmtId="0" fontId="9" fillId="2" borderId="8" xfId="5" applyFont="1" applyFill="1" applyBorder="1" applyAlignment="1">
      <alignment vertical="top" wrapText="1"/>
    </xf>
    <xf numFmtId="0" fontId="19" fillId="2" borderId="8" xfId="5" applyFont="1" applyFill="1" applyBorder="1" applyAlignment="1">
      <alignment vertical="top" wrapText="1"/>
    </xf>
    <xf numFmtId="49" fontId="9" fillId="2" borderId="8" xfId="5" applyNumberFormat="1" applyFont="1" applyFill="1" applyBorder="1" applyAlignment="1">
      <alignment horizontal="left" vertical="top"/>
    </xf>
    <xf numFmtId="0" fontId="9" fillId="3" borderId="0" xfId="5" applyFont="1" applyFill="1"/>
    <xf numFmtId="0" fontId="8" fillId="3" borderId="0" xfId="5" applyFill="1"/>
    <xf numFmtId="0" fontId="9" fillId="2" borderId="8" xfId="3" applyFont="1" applyFill="1" applyBorder="1" applyAlignment="1">
      <alignment horizontal="justify" wrapText="1"/>
    </xf>
    <xf numFmtId="0" fontId="21" fillId="2" borderId="8" xfId="5" applyFont="1" applyFill="1" applyBorder="1" applyAlignment="1">
      <alignment horizontal="justify" vertical="top" wrapText="1"/>
    </xf>
    <xf numFmtId="0" fontId="9" fillId="2" borderId="8" xfId="5" applyFont="1" applyFill="1" applyBorder="1"/>
    <xf numFmtId="0" fontId="11" fillId="0" borderId="0" xfId="5" applyFont="1"/>
    <xf numFmtId="0" fontId="22" fillId="0" borderId="0" xfId="5" applyFont="1"/>
    <xf numFmtId="49" fontId="14" fillId="2" borderId="8" xfId="3" applyNumberFormat="1" applyFont="1" applyFill="1" applyBorder="1" applyAlignment="1">
      <alignment vertical="top"/>
    </xf>
    <xf numFmtId="49" fontId="9" fillId="2" borderId="8" xfId="5" applyNumberFormat="1" applyFont="1" applyFill="1" applyBorder="1" applyAlignment="1">
      <alignment horizontal="right" vertical="top"/>
    </xf>
    <xf numFmtId="0" fontId="23" fillId="2" borderId="8" xfId="5" applyFont="1" applyFill="1" applyBorder="1" applyAlignment="1">
      <alignment horizontal="justify" vertical="top" wrapText="1"/>
    </xf>
    <xf numFmtId="0" fontId="10" fillId="0" borderId="0" xfId="5" applyFont="1"/>
    <xf numFmtId="0" fontId="10" fillId="2" borderId="0" xfId="5" applyFont="1" applyFill="1"/>
    <xf numFmtId="164" fontId="10" fillId="2" borderId="0" xfId="5" applyNumberFormat="1" applyFont="1" applyFill="1"/>
    <xf numFmtId="165" fontId="10" fillId="2" borderId="0" xfId="5" applyNumberFormat="1" applyFont="1" applyFill="1"/>
    <xf numFmtId="0" fontId="24" fillId="0" borderId="0" xfId="5" applyFont="1"/>
    <xf numFmtId="0" fontId="10" fillId="0" borderId="0" xfId="6" applyFont="1" applyAlignment="1">
      <alignment horizontal="left"/>
    </xf>
    <xf numFmtId="0" fontId="26" fillId="0" borderId="0" xfId="6" applyFont="1"/>
    <xf numFmtId="0" fontId="11" fillId="2" borderId="8" xfId="5" applyFont="1" applyFill="1" applyBorder="1" applyAlignment="1">
      <alignment horizontal="justify" vertical="top" wrapText="1"/>
    </xf>
    <xf numFmtId="0" fontId="11" fillId="2" borderId="8" xfId="3" applyFont="1" applyFill="1" applyBorder="1" applyAlignment="1">
      <alignment horizontal="justify" wrapText="1"/>
    </xf>
    <xf numFmtId="0" fontId="27" fillId="2" borderId="8" xfId="0" applyFont="1" applyFill="1" applyBorder="1" applyAlignment="1">
      <alignment horizontal="right"/>
    </xf>
    <xf numFmtId="0" fontId="20" fillId="2" borderId="8" xfId="5" applyFont="1" applyFill="1" applyBorder="1" applyAlignment="1">
      <alignment vertical="top" wrapText="1"/>
    </xf>
    <xf numFmtId="0" fontId="12" fillId="0" borderId="0" xfId="5" applyFont="1" applyAlignment="1">
      <alignment horizontal="center"/>
    </xf>
    <xf numFmtId="0" fontId="0" fillId="0" borderId="0" xfId="0" applyBorder="1"/>
    <xf numFmtId="0" fontId="0" fillId="0" borderId="2" xfId="0" applyBorder="1"/>
    <xf numFmtId="0" fontId="0" fillId="0" borderId="17" xfId="0" applyBorder="1"/>
    <xf numFmtId="0" fontId="28" fillId="0" borderId="2" xfId="0" applyFont="1" applyBorder="1"/>
    <xf numFmtId="0" fontId="0" fillId="0" borderId="6" xfId="0" applyBorder="1"/>
    <xf numFmtId="0" fontId="0" fillId="0" borderId="7" xfId="0" applyBorder="1"/>
    <xf numFmtId="0" fontId="0" fillId="0" borderId="5" xfId="0" applyBorder="1"/>
    <xf numFmtId="0" fontId="0" fillId="0" borderId="8" xfId="0" applyBorder="1"/>
    <xf numFmtId="0" fontId="30" fillId="0" borderId="6" xfId="0" applyFont="1" applyBorder="1"/>
    <xf numFmtId="0" fontId="31" fillId="0" borderId="7" xfId="0" applyFont="1" applyBorder="1" applyAlignment="1">
      <alignment vertical="justify"/>
    </xf>
    <xf numFmtId="1" fontId="29" fillId="0" borderId="0" xfId="0" applyNumberFormat="1" applyFont="1" applyBorder="1"/>
    <xf numFmtId="0" fontId="31" fillId="0" borderId="7" xfId="0" applyFont="1" applyBorder="1"/>
    <xf numFmtId="1" fontId="31" fillId="0" borderId="8" xfId="0" applyNumberFormat="1" applyFont="1" applyBorder="1"/>
    <xf numFmtId="0" fontId="3" fillId="0" borderId="5" xfId="0" applyFont="1" applyBorder="1"/>
    <xf numFmtId="1" fontId="3" fillId="0" borderId="5" xfId="0" applyNumberFormat="1" applyFont="1" applyBorder="1"/>
    <xf numFmtId="0" fontId="32" fillId="0" borderId="7" xfId="0" applyFont="1" applyBorder="1" applyAlignment="1">
      <alignment vertical="justify"/>
    </xf>
    <xf numFmtId="1" fontId="33" fillId="0" borderId="8" xfId="0" applyNumberFormat="1" applyFont="1" applyBorder="1"/>
    <xf numFmtId="1" fontId="0" fillId="0" borderId="8" xfId="0" applyNumberFormat="1" applyBorder="1"/>
    <xf numFmtId="1" fontId="0" fillId="0" borderId="5" xfId="0" applyNumberFormat="1" applyBorder="1"/>
    <xf numFmtId="0" fontId="30" fillId="0" borderId="7" xfId="0" applyFont="1" applyBorder="1" applyAlignment="1">
      <alignment vertical="justify"/>
    </xf>
    <xf numFmtId="0" fontId="33" fillId="0" borderId="7" xfId="0" applyFont="1" applyBorder="1"/>
    <xf numFmtId="0" fontId="33" fillId="0" borderId="7" xfId="0" applyFont="1" applyBorder="1" applyAlignment="1">
      <alignment vertical="justify"/>
    </xf>
    <xf numFmtId="0" fontId="30" fillId="0" borderId="0" xfId="0" applyFont="1" applyBorder="1"/>
    <xf numFmtId="1" fontId="35" fillId="0" borderId="0" xfId="0" applyNumberFormat="1" applyFont="1" applyBorder="1"/>
    <xf numFmtId="1" fontId="31" fillId="0" borderId="0" xfId="0" applyNumberFormat="1" applyFont="1" applyBorder="1"/>
    <xf numFmtId="1" fontId="3" fillId="0" borderId="0" xfId="0" applyNumberFormat="1" applyFont="1" applyBorder="1"/>
    <xf numFmtId="0" fontId="3" fillId="0" borderId="0" xfId="0" applyFont="1"/>
    <xf numFmtId="1" fontId="33" fillId="0" borderId="0" xfId="0" applyNumberFormat="1" applyFont="1" applyBorder="1"/>
    <xf numFmtId="0" fontId="36" fillId="0" borderId="0" xfId="0" applyFont="1" applyBorder="1"/>
    <xf numFmtId="0" fontId="37" fillId="0" borderId="0" xfId="0" applyFont="1" applyBorder="1"/>
    <xf numFmtId="0" fontId="33" fillId="0" borderId="0" xfId="0" applyFont="1" applyBorder="1"/>
    <xf numFmtId="1" fontId="38" fillId="0" borderId="0" xfId="0" applyNumberFormat="1" applyFont="1" applyBorder="1"/>
    <xf numFmtId="1" fontId="30" fillId="0" borderId="0" xfId="0" applyNumberFormat="1" applyFont="1" applyBorder="1"/>
    <xf numFmtId="0" fontId="9" fillId="0" borderId="0" xfId="5" applyFont="1" applyAlignment="1">
      <alignment horizontal="justify"/>
    </xf>
    <xf numFmtId="49" fontId="11" fillId="2" borderId="8" xfId="5" applyNumberFormat="1" applyFont="1" applyFill="1" applyBorder="1" applyAlignment="1">
      <alignment vertical="top" wrapText="1"/>
    </xf>
    <xf numFmtId="165" fontId="9" fillId="0" borderId="0" xfId="5" applyNumberFormat="1" applyFont="1"/>
    <xf numFmtId="164" fontId="9" fillId="2" borderId="0" xfId="5" applyNumberFormat="1" applyFont="1" applyFill="1"/>
    <xf numFmtId="166" fontId="9" fillId="0" borderId="0" xfId="5" applyNumberFormat="1" applyFont="1"/>
    <xf numFmtId="0" fontId="6" fillId="0" borderId="0" xfId="3" applyAlignment="1">
      <alignment horizontal="left"/>
    </xf>
    <xf numFmtId="0" fontId="7" fillId="0" borderId="19" xfId="3" applyFont="1" applyBorder="1" applyAlignment="1">
      <alignment horizontal="center" vertical="center" wrapText="1"/>
    </xf>
    <xf numFmtId="0" fontId="7" fillId="0" borderId="10" xfId="3" applyFont="1" applyBorder="1" applyAlignment="1">
      <alignment horizontal="center" vertical="center" wrapText="1"/>
    </xf>
    <xf numFmtId="0" fontId="7" fillId="0" borderId="11" xfId="3" applyFont="1" applyBorder="1" applyAlignment="1">
      <alignment horizontal="center" vertical="center" wrapText="1"/>
    </xf>
    <xf numFmtId="0" fontId="7" fillId="0" borderId="12" xfId="3" applyFont="1" applyBorder="1" applyAlignment="1">
      <alignment horizontal="center" vertical="center" wrapText="1"/>
    </xf>
    <xf numFmtId="0" fontId="6" fillId="2" borderId="19" xfId="3" applyFill="1" applyBorder="1" applyAlignment="1">
      <alignment horizontal="center" vertical="center"/>
    </xf>
    <xf numFmtId="49" fontId="6" fillId="2" borderId="19" xfId="3" applyNumberFormat="1" applyFill="1" applyBorder="1" applyAlignment="1">
      <alignment horizontal="center" vertical="center"/>
    </xf>
    <xf numFmtId="0" fontId="7" fillId="2" borderId="19" xfId="3" applyFont="1" applyFill="1" applyBorder="1" applyAlignment="1">
      <alignment horizontal="center" vertical="center" wrapText="1"/>
    </xf>
    <xf numFmtId="167" fontId="6" fillId="2" borderId="19" xfId="3" applyNumberFormat="1" applyFill="1" applyBorder="1" applyAlignment="1">
      <alignment horizontal="center" vertical="center"/>
    </xf>
    <xf numFmtId="0" fontId="6" fillId="0" borderId="19" xfId="3" applyBorder="1"/>
    <xf numFmtId="167" fontId="6" fillId="0" borderId="19" xfId="3" applyNumberFormat="1" applyBorder="1"/>
    <xf numFmtId="0" fontId="9" fillId="0" borderId="0" xfId="8"/>
    <xf numFmtId="0" fontId="26" fillId="0" borderId="0" xfId="8" applyFont="1"/>
    <xf numFmtId="0" fontId="44" fillId="0" borderId="0" xfId="8" applyNumberFormat="1" applyFont="1" applyFill="1" applyBorder="1" applyAlignment="1" applyProtection="1"/>
    <xf numFmtId="167" fontId="12" fillId="0" borderId="0" xfId="8" applyNumberFormat="1" applyFont="1" applyFill="1" applyAlignment="1" applyProtection="1"/>
    <xf numFmtId="167" fontId="26" fillId="0" borderId="0" xfId="8" applyNumberFormat="1" applyFont="1"/>
    <xf numFmtId="0" fontId="26" fillId="0" borderId="0" xfId="9" applyFont="1"/>
    <xf numFmtId="0" fontId="26" fillId="0" borderId="0" xfId="4" applyFont="1" applyBorder="1"/>
    <xf numFmtId="0" fontId="26" fillId="0" borderId="0" xfId="4" applyFont="1"/>
    <xf numFmtId="0" fontId="9" fillId="0" borderId="0" xfId="8" applyAlignment="1">
      <alignment horizontal="left" vertical="top"/>
    </xf>
    <xf numFmtId="0" fontId="46" fillId="0" borderId="8" xfId="4" applyFont="1" applyBorder="1" applyAlignment="1">
      <alignment horizontal="left" vertical="top" wrapText="1"/>
    </xf>
    <xf numFmtId="0" fontId="47" fillId="0" borderId="8" xfId="4" applyFont="1" applyBorder="1" applyAlignment="1">
      <alignment horizontal="left" vertical="top" wrapText="1"/>
    </xf>
    <xf numFmtId="0" fontId="26" fillId="0" borderId="8" xfId="4" applyFont="1" applyBorder="1" applyAlignment="1">
      <alignment horizontal="left" vertical="top" wrapText="1"/>
    </xf>
    <xf numFmtId="49" fontId="26" fillId="0" borderId="8" xfId="4" applyNumberFormat="1" applyFont="1" applyFill="1" applyBorder="1" applyAlignment="1">
      <alignment horizontal="left" vertical="top"/>
    </xf>
    <xf numFmtId="49" fontId="12" fillId="0" borderId="8" xfId="4" applyNumberFormat="1" applyFont="1" applyFill="1" applyBorder="1" applyAlignment="1">
      <alignment horizontal="left" vertical="top"/>
    </xf>
    <xf numFmtId="0" fontId="26" fillId="0" borderId="8" xfId="4" applyFont="1" applyBorder="1" applyAlignment="1">
      <alignment horizontal="center"/>
    </xf>
    <xf numFmtId="0" fontId="26" fillId="0" borderId="8" xfId="4" applyFont="1" applyBorder="1" applyAlignment="1">
      <alignment horizontal="center" vertical="center"/>
    </xf>
    <xf numFmtId="0" fontId="26" fillId="0" borderId="8" xfId="4" applyFont="1" applyBorder="1" applyAlignment="1">
      <alignment horizontal="center" vertical="center" wrapText="1"/>
    </xf>
    <xf numFmtId="0" fontId="50" fillId="0" borderId="0" xfId="4" applyFont="1" applyAlignment="1">
      <alignment horizontal="right"/>
    </xf>
    <xf numFmtId="0" fontId="50" fillId="0" borderId="0" xfId="4" applyFont="1"/>
    <xf numFmtId="0" fontId="28" fillId="0" borderId="0" xfId="4" applyFont="1" applyAlignment="1">
      <alignment horizontal="center" vertical="top" wrapText="1"/>
    </xf>
    <xf numFmtId="0" fontId="1" fillId="0" borderId="0" xfId="4"/>
    <xf numFmtId="49" fontId="50" fillId="0" borderId="0" xfId="4" applyNumberFormat="1" applyFont="1"/>
    <xf numFmtId="0" fontId="52" fillId="0" borderId="0" xfId="4" applyFont="1"/>
    <xf numFmtId="0" fontId="51" fillId="0" borderId="0" xfId="10" applyAlignment="1">
      <alignment horizontal="left"/>
    </xf>
    <xf numFmtId="0" fontId="50" fillId="0" borderId="0" xfId="4" applyFont="1" applyAlignment="1">
      <alignment horizontal="left" vertical="top" wrapText="1"/>
    </xf>
    <xf numFmtId="0" fontId="57" fillId="0" borderId="0" xfId="6" applyFont="1"/>
    <xf numFmtId="0" fontId="4" fillId="0" borderId="0" xfId="6" applyFont="1"/>
    <xf numFmtId="0" fontId="1" fillId="0" borderId="0" xfId="6"/>
    <xf numFmtId="0" fontId="58" fillId="0" borderId="0" xfId="6" applyFont="1" applyAlignment="1">
      <alignment horizontal="center"/>
    </xf>
    <xf numFmtId="0" fontId="59" fillId="0" borderId="0" xfId="7" applyFont="1" applyAlignment="1" applyProtection="1">
      <alignment horizontal="center"/>
    </xf>
    <xf numFmtId="0" fontId="60" fillId="0" borderId="0" xfId="6" applyFont="1" applyAlignment="1">
      <alignment horizontal="justify"/>
    </xf>
    <xf numFmtId="0" fontId="4" fillId="0" borderId="2" xfId="6" applyFont="1" applyBorder="1" applyAlignment="1">
      <alignment horizontal="center" vertical="top" wrapText="1"/>
    </xf>
    <xf numFmtId="0" fontId="4" fillId="0" borderId="6" xfId="6" applyFont="1" applyBorder="1" applyAlignment="1">
      <alignment horizontal="center" vertical="top" wrapText="1"/>
    </xf>
    <xf numFmtId="0" fontId="61" fillId="0" borderId="20" xfId="6" applyFont="1" applyBorder="1" applyAlignment="1">
      <alignment horizontal="center" vertical="top" wrapText="1"/>
    </xf>
    <xf numFmtId="0" fontId="62" fillId="0" borderId="8" xfId="6" applyFont="1" applyBorder="1" applyAlignment="1">
      <alignment horizontal="center" vertical="top" wrapText="1"/>
    </xf>
    <xf numFmtId="0" fontId="63" fillId="0" borderId="8" xfId="6" applyFont="1" applyBorder="1" applyAlignment="1">
      <alignment horizontal="center" vertical="top" wrapText="1"/>
    </xf>
    <xf numFmtId="0" fontId="64" fillId="0" borderId="8" xfId="6" applyFont="1" applyFill="1" applyBorder="1" applyAlignment="1">
      <alignment horizontal="justify" vertical="top" wrapText="1"/>
    </xf>
    <xf numFmtId="0" fontId="65" fillId="0" borderId="8" xfId="6" applyFont="1" applyFill="1" applyBorder="1" applyAlignment="1">
      <alignment horizontal="center" vertical="top" wrapText="1"/>
    </xf>
    <xf numFmtId="169" fontId="1" fillId="0" borderId="0" xfId="6" applyNumberFormat="1"/>
    <xf numFmtId="0" fontId="65" fillId="0" borderId="8" xfId="6" applyFont="1" applyFill="1" applyBorder="1" applyAlignment="1">
      <alignment horizontal="left" vertical="top" wrapText="1"/>
    </xf>
    <xf numFmtId="0" fontId="64" fillId="0" borderId="8" xfId="6" applyFont="1" applyFill="1" applyBorder="1" applyAlignment="1">
      <alignment horizontal="justify" wrapText="1"/>
    </xf>
    <xf numFmtId="0" fontId="64" fillId="0" borderId="8" xfId="6" applyFont="1" applyFill="1" applyBorder="1" applyAlignment="1">
      <alignment horizontal="left" wrapText="1"/>
    </xf>
    <xf numFmtId="0" fontId="61" fillId="0" borderId="8" xfId="6" applyFont="1" applyFill="1" applyBorder="1" applyAlignment="1">
      <alignment horizontal="left" wrapText="1"/>
    </xf>
    <xf numFmtId="0" fontId="61" fillId="0" borderId="8" xfId="6" applyFont="1" applyFill="1" applyBorder="1" applyAlignment="1">
      <alignment horizontal="justify" vertical="top" wrapText="1"/>
    </xf>
    <xf numFmtId="168" fontId="1" fillId="0" borderId="0" xfId="6" applyNumberFormat="1"/>
    <xf numFmtId="0" fontId="61" fillId="0" borderId="8" xfId="3" applyFont="1" applyFill="1" applyBorder="1" applyAlignment="1">
      <alignment horizontal="justify" wrapText="1"/>
    </xf>
    <xf numFmtId="0" fontId="65" fillId="2" borderId="8" xfId="6" applyFont="1" applyFill="1" applyBorder="1" applyAlignment="1">
      <alignment horizontal="justify" wrapText="1"/>
    </xf>
    <xf numFmtId="0" fontId="69" fillId="2" borderId="8" xfId="6" applyFont="1" applyFill="1" applyBorder="1" applyAlignment="1">
      <alignment horizontal="justify" wrapText="1"/>
    </xf>
    <xf numFmtId="0" fontId="64" fillId="0" borderId="8" xfId="3" applyFont="1" applyFill="1" applyBorder="1" applyAlignment="1">
      <alignment horizontal="justify" wrapText="1"/>
    </xf>
    <xf numFmtId="169" fontId="3" fillId="0" borderId="0" xfId="6" applyNumberFormat="1" applyFont="1"/>
    <xf numFmtId="0" fontId="3" fillId="0" borderId="0" xfId="6" applyFont="1"/>
    <xf numFmtId="0" fontId="62" fillId="0" borderId="8" xfId="3" applyFont="1" applyFill="1" applyBorder="1" applyAlignment="1">
      <alignment horizontal="justify" wrapText="1"/>
    </xf>
    <xf numFmtId="0" fontId="70" fillId="0" borderId="8" xfId="6" applyFont="1" applyFill="1" applyBorder="1" applyAlignment="1">
      <alignment horizontal="justify" vertical="top" wrapText="1"/>
    </xf>
    <xf numFmtId="0" fontId="71" fillId="0" borderId="8" xfId="6" applyFont="1" applyFill="1" applyBorder="1" applyAlignment="1">
      <alignment horizontal="justify" wrapText="1"/>
    </xf>
    <xf numFmtId="0" fontId="72" fillId="0" borderId="8" xfId="6" applyFont="1" applyFill="1" applyBorder="1" applyAlignment="1">
      <alignment horizontal="justify" vertical="top" wrapText="1"/>
    </xf>
    <xf numFmtId="0" fontId="73" fillId="0" borderId="8" xfId="6" applyFont="1" applyFill="1" applyBorder="1" applyAlignment="1">
      <alignment horizontal="left" wrapText="1"/>
    </xf>
    <xf numFmtId="0" fontId="69" fillId="0" borderId="8" xfId="6" applyFont="1" applyFill="1" applyBorder="1" applyAlignment="1">
      <alignment horizontal="justify" wrapText="1"/>
    </xf>
    <xf numFmtId="0" fontId="61" fillId="0" borderId="8" xfId="6" applyFont="1" applyFill="1" applyBorder="1" applyAlignment="1">
      <alignment horizontal="justify" wrapText="1"/>
    </xf>
    <xf numFmtId="0" fontId="73" fillId="0" borderId="8" xfId="6" applyFont="1" applyFill="1" applyBorder="1" applyAlignment="1">
      <alignment horizontal="justify" wrapText="1"/>
    </xf>
    <xf numFmtId="0" fontId="64" fillId="0" borderId="8" xfId="3" applyFont="1" applyBorder="1" applyAlignment="1">
      <alignment horizontal="center"/>
    </xf>
    <xf numFmtId="0" fontId="61" fillId="0" borderId="8" xfId="3" applyFont="1" applyBorder="1" applyAlignment="1">
      <alignment horizontal="center"/>
    </xf>
    <xf numFmtId="0" fontId="65" fillId="0" borderId="8" xfId="6" applyFont="1" applyFill="1" applyBorder="1" applyAlignment="1">
      <alignment horizontal="justify" wrapText="1"/>
    </xf>
    <xf numFmtId="0" fontId="72" fillId="0" borderId="8" xfId="6" applyFont="1" applyBorder="1" applyAlignment="1">
      <alignment horizontal="justify" vertical="top" wrapText="1"/>
    </xf>
    <xf numFmtId="0" fontId="73" fillId="0" borderId="8" xfId="6" applyFont="1" applyBorder="1" applyAlignment="1">
      <alignment horizontal="justify" wrapText="1"/>
    </xf>
    <xf numFmtId="0" fontId="64" fillId="0" borderId="8" xfId="6" applyFont="1" applyBorder="1" applyAlignment="1">
      <alignment horizontal="justify" vertical="top" wrapText="1"/>
    </xf>
    <xf numFmtId="0" fontId="65" fillId="0" borderId="8" xfId="6" applyFont="1" applyBorder="1" applyAlignment="1">
      <alignment horizontal="justify" wrapText="1"/>
    </xf>
    <xf numFmtId="0" fontId="61" fillId="0" borderId="8" xfId="6" applyFont="1" applyBorder="1" applyAlignment="1">
      <alignment horizontal="justify" vertical="top" wrapText="1"/>
    </xf>
    <xf numFmtId="0" fontId="69" fillId="0" borderId="8" xfId="6" applyFont="1" applyBorder="1" applyAlignment="1">
      <alignment horizontal="justify" wrapText="1"/>
    </xf>
    <xf numFmtId="0" fontId="77" fillId="0" borderId="8" xfId="6" applyFont="1" applyBorder="1" applyAlignment="1">
      <alignment horizontal="justify" wrapText="1"/>
    </xf>
    <xf numFmtId="0" fontId="61" fillId="2" borderId="8" xfId="6" applyFont="1" applyFill="1" applyBorder="1" applyAlignment="1">
      <alignment horizontal="justify" vertical="top" wrapText="1"/>
    </xf>
    <xf numFmtId="0" fontId="62" fillId="2" borderId="8" xfId="6" applyFont="1" applyFill="1" applyBorder="1" applyAlignment="1">
      <alignment horizontal="justify" wrapText="1"/>
    </xf>
    <xf numFmtId="0" fontId="72" fillId="0" borderId="8" xfId="6" applyFont="1" applyBorder="1" applyAlignment="1">
      <alignment horizontal="justify" wrapText="1"/>
    </xf>
    <xf numFmtId="0" fontId="61" fillId="0" borderId="8" xfId="6" applyFont="1" applyBorder="1" applyAlignment="1">
      <alignment horizontal="justify" wrapText="1"/>
    </xf>
    <xf numFmtId="0" fontId="62" fillId="0" borderId="8" xfId="6" applyFont="1" applyBorder="1" applyAlignment="1">
      <alignment horizontal="justify" wrapText="1"/>
    </xf>
    <xf numFmtId="0" fontId="77" fillId="0" borderId="8" xfId="6" applyFont="1" applyBorder="1" applyAlignment="1">
      <alignment horizontal="justify" vertical="top" wrapText="1"/>
    </xf>
    <xf numFmtId="0" fontId="78" fillId="0" borderId="8" xfId="6" applyFont="1" applyBorder="1" applyAlignment="1">
      <alignment horizontal="justify" vertical="top" wrapText="1"/>
    </xf>
    <xf numFmtId="0" fontId="78" fillId="0" borderId="8" xfId="6" applyFont="1" applyBorder="1" applyAlignment="1">
      <alignment horizontal="justify" wrapText="1"/>
    </xf>
    <xf numFmtId="0" fontId="79" fillId="0" borderId="8" xfId="6" applyFont="1" applyBorder="1" applyAlignment="1">
      <alignment horizontal="justify" wrapText="1"/>
    </xf>
    <xf numFmtId="0" fontId="72" fillId="0" borderId="8" xfId="6" applyFont="1" applyBorder="1" applyAlignment="1">
      <alignment horizontal="center" vertical="top" wrapText="1"/>
    </xf>
    <xf numFmtId="0" fontId="62" fillId="0" borderId="8" xfId="6" applyFont="1" applyBorder="1" applyAlignment="1">
      <alignment horizontal="justify" vertical="top" wrapText="1"/>
    </xf>
    <xf numFmtId="0" fontId="66" fillId="0" borderId="8" xfId="6" applyFont="1" applyBorder="1" applyAlignment="1">
      <alignment horizontal="center" vertical="top" wrapText="1"/>
    </xf>
    <xf numFmtId="0" fontId="64" fillId="0" borderId="8" xfId="6" applyFont="1" applyBorder="1" applyAlignment="1">
      <alignment horizontal="center" vertical="top" wrapText="1"/>
    </xf>
    <xf numFmtId="0" fontId="81" fillId="0" borderId="8" xfId="6" applyFont="1" applyBorder="1"/>
    <xf numFmtId="2" fontId="81" fillId="0" borderId="8" xfId="6" applyNumberFormat="1" applyFont="1" applyBorder="1" applyAlignment="1">
      <alignment wrapText="1"/>
    </xf>
    <xf numFmtId="0" fontId="4" fillId="2" borderId="0" xfId="6" applyFont="1" applyFill="1"/>
    <xf numFmtId="0" fontId="10" fillId="2" borderId="0" xfId="6" applyFont="1" applyFill="1"/>
    <xf numFmtId="0" fontId="58" fillId="2" borderId="0" xfId="6" applyFont="1" applyFill="1" applyAlignment="1">
      <alignment horizontal="center"/>
    </xf>
    <xf numFmtId="0" fontId="10" fillId="2" borderId="0" xfId="6" applyFont="1" applyFill="1" applyAlignment="1">
      <alignment horizontal="left"/>
    </xf>
    <xf numFmtId="0" fontId="63" fillId="2" borderId="8" xfId="6" applyFont="1" applyFill="1" applyBorder="1" applyAlignment="1">
      <alignment horizontal="center" vertical="top" wrapText="1"/>
    </xf>
    <xf numFmtId="0" fontId="62" fillId="2" borderId="8" xfId="6" applyFont="1" applyFill="1" applyBorder="1" applyAlignment="1">
      <alignment horizontal="center" vertical="top" wrapText="1"/>
    </xf>
    <xf numFmtId="168" fontId="26" fillId="2" borderId="0" xfId="6" applyNumberFormat="1" applyFont="1" applyFill="1"/>
    <xf numFmtId="0" fontId="26" fillId="2" borderId="0" xfId="6" applyFont="1" applyFill="1"/>
    <xf numFmtId="0" fontId="1" fillId="2" borderId="0" xfId="6" applyFill="1"/>
    <xf numFmtId="168" fontId="1" fillId="2" borderId="0" xfId="6" applyNumberFormat="1" applyFont="1" applyFill="1"/>
    <xf numFmtId="0" fontId="1" fillId="2" borderId="0" xfId="6" applyFont="1" applyFill="1"/>
    <xf numFmtId="0" fontId="12" fillId="2" borderId="0" xfId="5" applyFont="1" applyFill="1" applyAlignment="1">
      <alignment horizontal="center"/>
    </xf>
    <xf numFmtId="0" fontId="25" fillId="2" borderId="7" xfId="0" applyFont="1" applyFill="1" applyBorder="1" applyAlignment="1">
      <alignment vertical="justify"/>
    </xf>
    <xf numFmtId="164" fontId="45" fillId="2" borderId="8" xfId="4" applyNumberFormat="1" applyFont="1" applyFill="1" applyBorder="1" applyAlignment="1">
      <alignment horizontal="left" vertical="top"/>
    </xf>
    <xf numFmtId="164" fontId="49" fillId="2" borderId="8" xfId="4" applyNumberFormat="1" applyFont="1" applyFill="1" applyBorder="1" applyAlignment="1">
      <alignment horizontal="left" vertical="top"/>
    </xf>
    <xf numFmtId="164" fontId="44" fillId="2" borderId="8" xfId="4" applyNumberFormat="1" applyFont="1" applyFill="1" applyBorder="1" applyAlignment="1">
      <alignment horizontal="left" vertical="top"/>
    </xf>
    <xf numFmtId="164" fontId="44" fillId="2" borderId="8" xfId="4" applyNumberFormat="1" applyFont="1" applyFill="1" applyBorder="1" applyAlignment="1">
      <alignment horizontal="left" vertical="top" wrapText="1"/>
    </xf>
    <xf numFmtId="0" fontId="34" fillId="0" borderId="0" xfId="0" applyFont="1"/>
    <xf numFmtId="164" fontId="26" fillId="0" borderId="0" xfId="4" applyNumberFormat="1" applyFont="1" applyBorder="1"/>
    <xf numFmtId="0" fontId="9" fillId="2" borderId="7" xfId="0" applyFont="1" applyFill="1" applyBorder="1" applyAlignment="1">
      <alignment vertical="justify"/>
    </xf>
    <xf numFmtId="0" fontId="9" fillId="2" borderId="1" xfId="0" applyFont="1" applyFill="1" applyBorder="1" applyAlignment="1">
      <alignment horizontal="left" wrapText="1"/>
    </xf>
    <xf numFmtId="0" fontId="69" fillId="0" borderId="8" xfId="6" applyFont="1" applyFill="1" applyBorder="1" applyAlignment="1">
      <alignment horizontal="left" vertical="top" wrapText="1"/>
    </xf>
    <xf numFmtId="167" fontId="66" fillId="2" borderId="8" xfId="6" applyNumberFormat="1" applyFont="1" applyFill="1" applyBorder="1" applyAlignment="1">
      <alignment horizontal="center" vertical="center" wrapText="1"/>
    </xf>
    <xf numFmtId="167" fontId="74" fillId="2" borderId="8" xfId="6" applyNumberFormat="1" applyFont="1" applyFill="1" applyBorder="1" applyAlignment="1">
      <alignment horizontal="center" vertical="center" wrapText="1"/>
    </xf>
    <xf numFmtId="167" fontId="74" fillId="0" borderId="8" xfId="6" applyNumberFormat="1" applyFont="1" applyBorder="1" applyAlignment="1">
      <alignment horizontal="center" vertical="center" wrapText="1"/>
    </xf>
    <xf numFmtId="167" fontId="66" fillId="0" borderId="8" xfId="6" applyNumberFormat="1" applyFont="1" applyFill="1" applyBorder="1" applyAlignment="1">
      <alignment horizontal="center" vertical="center" wrapText="1"/>
    </xf>
    <xf numFmtId="167" fontId="4" fillId="2" borderId="8" xfId="6" applyNumberFormat="1" applyFont="1" applyFill="1" applyBorder="1" applyAlignment="1">
      <alignment horizontal="center" vertical="center" wrapText="1"/>
    </xf>
    <xf numFmtId="167" fontId="67" fillId="2" borderId="8" xfId="6" applyNumberFormat="1" applyFont="1" applyFill="1" applyBorder="1" applyAlignment="1">
      <alignment horizontal="center" vertical="center" wrapText="1"/>
    </xf>
    <xf numFmtId="167" fontId="62" fillId="2" borderId="8" xfId="6" applyNumberFormat="1" applyFont="1" applyFill="1" applyBorder="1" applyAlignment="1">
      <alignment horizontal="center" vertical="center" wrapText="1"/>
    </xf>
    <xf numFmtId="167" fontId="70" fillId="2" borderId="8" xfId="6" applyNumberFormat="1" applyFont="1" applyFill="1" applyBorder="1" applyAlignment="1">
      <alignment horizontal="center" vertical="center" wrapText="1"/>
    </xf>
    <xf numFmtId="167" fontId="75" fillId="2" borderId="8" xfId="6" applyNumberFormat="1" applyFont="1" applyFill="1" applyBorder="1" applyAlignment="1">
      <alignment horizontal="center" vertical="center" wrapText="1"/>
    </xf>
    <xf numFmtId="167" fontId="62" fillId="0" borderId="8" xfId="6" applyNumberFormat="1" applyFont="1" applyFill="1" applyBorder="1" applyAlignment="1">
      <alignment horizontal="center" vertical="center" wrapText="1"/>
    </xf>
    <xf numFmtId="167" fontId="76" fillId="0" borderId="8" xfId="6" applyNumberFormat="1" applyFont="1" applyFill="1" applyBorder="1" applyAlignment="1">
      <alignment horizontal="center" vertical="center" wrapText="1"/>
    </xf>
    <xf numFmtId="167" fontId="74" fillId="0" borderId="8" xfId="6" applyNumberFormat="1" applyFont="1" applyFill="1" applyBorder="1" applyAlignment="1">
      <alignment horizontal="center" vertical="center" wrapText="1"/>
    </xf>
    <xf numFmtId="167" fontId="67" fillId="0" borderId="8" xfId="6" applyNumberFormat="1" applyFont="1" applyFill="1" applyBorder="1" applyAlignment="1">
      <alignment horizontal="center" vertical="center" wrapText="1"/>
    </xf>
    <xf numFmtId="167" fontId="67" fillId="0" borderId="8" xfId="6" applyNumberFormat="1" applyFont="1" applyBorder="1" applyAlignment="1">
      <alignment horizontal="center" vertical="center" wrapText="1"/>
    </xf>
    <xf numFmtId="167" fontId="62" fillId="0" borderId="8" xfId="6" applyNumberFormat="1" applyFont="1" applyBorder="1" applyAlignment="1">
      <alignment horizontal="center" vertical="center" wrapText="1"/>
    </xf>
    <xf numFmtId="167" fontId="4" fillId="0" borderId="8" xfId="6" applyNumberFormat="1" applyFont="1" applyBorder="1" applyAlignment="1">
      <alignment horizontal="center" vertical="center" wrapText="1"/>
    </xf>
    <xf numFmtId="167" fontId="76" fillId="2" borderId="8" xfId="6" applyNumberFormat="1" applyFont="1" applyFill="1" applyBorder="1" applyAlignment="1">
      <alignment horizontal="center" vertical="center" wrapText="1"/>
    </xf>
    <xf numFmtId="167" fontId="72" fillId="0" borderId="8" xfId="6" applyNumberFormat="1" applyFont="1" applyBorder="1" applyAlignment="1">
      <alignment horizontal="center" vertical="center" wrapText="1"/>
    </xf>
    <xf numFmtId="167" fontId="76" fillId="0" borderId="8" xfId="6" applyNumberFormat="1" applyFont="1" applyBorder="1" applyAlignment="1">
      <alignment horizontal="center" vertical="center" wrapText="1"/>
    </xf>
    <xf numFmtId="167" fontId="4" fillId="0" borderId="8" xfId="6" applyNumberFormat="1" applyFont="1" applyFill="1" applyBorder="1" applyAlignment="1">
      <alignment horizontal="center" vertical="center" wrapText="1"/>
    </xf>
    <xf numFmtId="167" fontId="66" fillId="0" borderId="8" xfId="6" applyNumberFormat="1" applyFont="1" applyBorder="1" applyAlignment="1">
      <alignment horizontal="center" vertical="center" wrapText="1"/>
    </xf>
    <xf numFmtId="167" fontId="80" fillId="2" borderId="8" xfId="6" applyNumberFormat="1" applyFont="1" applyFill="1" applyBorder="1" applyAlignment="1">
      <alignment horizontal="center" vertical="center" wrapText="1"/>
    </xf>
    <xf numFmtId="167" fontId="80" fillId="0" borderId="8" xfId="6" applyNumberFormat="1" applyFont="1" applyBorder="1" applyAlignment="1">
      <alignment horizontal="center" vertical="center" wrapText="1"/>
    </xf>
    <xf numFmtId="0" fontId="83" fillId="0" borderId="8" xfId="6" applyFont="1" applyFill="1" applyBorder="1" applyAlignment="1">
      <alignment horizontal="justify" wrapText="1"/>
    </xf>
    <xf numFmtId="164" fontId="9" fillId="0" borderId="0" xfId="8" applyNumberFormat="1" applyAlignment="1">
      <alignment horizontal="left" vertical="top"/>
    </xf>
    <xf numFmtId="49" fontId="26" fillId="2" borderId="8" xfId="4" applyNumberFormat="1" applyFont="1" applyFill="1" applyBorder="1" applyAlignment="1">
      <alignment horizontal="left" vertical="top"/>
    </xf>
    <xf numFmtId="0" fontId="26" fillId="2" borderId="8" xfId="4" applyFont="1" applyFill="1" applyBorder="1" applyAlignment="1">
      <alignment horizontal="left" vertical="top" wrapText="1"/>
    </xf>
    <xf numFmtId="0" fontId="47" fillId="2" borderId="8" xfId="4" applyFont="1" applyFill="1" applyBorder="1" applyAlignment="1">
      <alignment horizontal="left" vertical="top" wrapText="1"/>
    </xf>
    <xf numFmtId="0" fontId="46" fillId="2" borderId="8" xfId="4" applyFont="1" applyFill="1" applyBorder="1" applyAlignment="1">
      <alignment horizontal="left" vertical="top" wrapText="1"/>
    </xf>
    <xf numFmtId="49" fontId="12" fillId="2" borderId="8" xfId="4" applyNumberFormat="1" applyFont="1" applyFill="1" applyBorder="1" applyAlignment="1">
      <alignment horizontal="left" vertical="top"/>
    </xf>
    <xf numFmtId="167" fontId="6" fillId="0" borderId="0" xfId="3" applyNumberFormat="1"/>
    <xf numFmtId="168" fontId="1" fillId="2" borderId="0" xfId="6" applyNumberFormat="1" applyFill="1"/>
    <xf numFmtId="0" fontId="6" fillId="0" borderId="0" xfId="3" applyAlignment="1">
      <alignment horizontal="left"/>
    </xf>
    <xf numFmtId="49" fontId="6" fillId="0" borderId="0" xfId="3" applyNumberFormat="1"/>
    <xf numFmtId="167" fontId="6" fillId="2" borderId="8" xfId="3" applyNumberFormat="1" applyFill="1" applyBorder="1" applyAlignment="1">
      <alignment horizontal="center" vertical="center"/>
    </xf>
    <xf numFmtId="167" fontId="6" fillId="2" borderId="2" xfId="3" applyNumberFormat="1" applyFill="1" applyBorder="1" applyAlignment="1">
      <alignment horizontal="center" vertical="center"/>
    </xf>
    <xf numFmtId="0" fontId="86" fillId="0" borderId="0" xfId="3" applyFont="1"/>
    <xf numFmtId="49" fontId="86" fillId="0" borderId="0" xfId="3" applyNumberFormat="1" applyFont="1"/>
    <xf numFmtId="167" fontId="10" fillId="0" borderId="0" xfId="6" applyNumberFormat="1" applyFont="1"/>
    <xf numFmtId="167" fontId="13" fillId="0" borderId="0" xfId="6" applyNumberFormat="1" applyFont="1"/>
    <xf numFmtId="0" fontId="86" fillId="0" borderId="0" xfId="3" applyFont="1" applyBorder="1" applyAlignment="1">
      <alignment horizontal="center"/>
    </xf>
    <xf numFmtId="0" fontId="43" fillId="2" borderId="8" xfId="3" applyFont="1" applyFill="1" applyBorder="1"/>
    <xf numFmtId="49" fontId="43" fillId="2" borderId="8" xfId="3" applyNumberFormat="1" applyFont="1" applyFill="1" applyBorder="1"/>
    <xf numFmtId="0" fontId="87" fillId="2" borderId="8" xfId="5" applyFont="1" applyFill="1" applyBorder="1" applyAlignment="1">
      <alignment horizontal="left" vertical="top" wrapText="1"/>
    </xf>
    <xf numFmtId="0" fontId="11" fillId="2" borderId="8" xfId="3" applyFont="1" applyFill="1" applyBorder="1" applyAlignment="1">
      <alignment horizontal="left" vertical="top" wrapText="1"/>
    </xf>
    <xf numFmtId="167" fontId="43" fillId="2" borderId="8" xfId="3" applyNumberFormat="1" applyFont="1" applyFill="1" applyBorder="1" applyAlignment="1">
      <alignment horizontal="center" vertical="center"/>
    </xf>
    <xf numFmtId="0" fontId="43" fillId="2" borderId="2" xfId="3" applyFont="1" applyFill="1" applyBorder="1" applyAlignment="1">
      <alignment horizontal="center" vertical="center"/>
    </xf>
    <xf numFmtId="49" fontId="43" fillId="2" borderId="2" xfId="3" applyNumberFormat="1" applyFont="1" applyFill="1" applyBorder="1" applyAlignment="1">
      <alignment horizontal="center" vertical="center"/>
    </xf>
    <xf numFmtId="0" fontId="28" fillId="2" borderId="2" xfId="5" applyFont="1" applyFill="1" applyBorder="1" applyAlignment="1">
      <alignment horizontal="center" vertical="center" wrapText="1"/>
    </xf>
    <xf numFmtId="0" fontId="11" fillId="2" borderId="2" xfId="3" applyFont="1" applyFill="1" applyBorder="1" applyAlignment="1">
      <alignment horizontal="center" vertical="top" wrapText="1"/>
    </xf>
    <xf numFmtId="167" fontId="43" fillId="2" borderId="2" xfId="3" applyNumberFormat="1" applyFont="1" applyFill="1" applyBorder="1" applyAlignment="1">
      <alignment horizontal="center" vertical="center"/>
    </xf>
    <xf numFmtId="0" fontId="43" fillId="0" borderId="8" xfId="3" applyFont="1" applyBorder="1"/>
    <xf numFmtId="49" fontId="43" fillId="0" borderId="8" xfId="3" applyNumberFormat="1" applyFont="1" applyBorder="1"/>
    <xf numFmtId="0" fontId="88" fillId="0" borderId="8" xfId="3" applyFont="1" applyBorder="1" applyAlignment="1">
      <alignment wrapText="1"/>
    </xf>
    <xf numFmtId="0" fontId="43" fillId="0" borderId="8" xfId="3" applyFont="1" applyBorder="1" applyAlignment="1">
      <alignment wrapText="1"/>
    </xf>
    <xf numFmtId="167" fontId="43" fillId="2" borderId="8" xfId="3" applyNumberFormat="1" applyFont="1" applyFill="1" applyBorder="1" applyAlignment="1">
      <alignment horizontal="center" vertical="top" wrapText="1"/>
    </xf>
    <xf numFmtId="0" fontId="43" fillId="2" borderId="6" xfId="3" applyFont="1" applyFill="1" applyBorder="1"/>
    <xf numFmtId="49" fontId="43" fillId="2" borderId="6" xfId="3" applyNumberFormat="1" applyFont="1" applyFill="1" applyBorder="1"/>
    <xf numFmtId="0" fontId="89" fillId="2" borderId="6" xfId="5" applyFont="1" applyFill="1" applyBorder="1" applyAlignment="1">
      <alignment horizontal="left" vertical="top" wrapText="1"/>
    </xf>
    <xf numFmtId="0" fontId="11" fillId="2" borderId="6" xfId="3" applyFont="1" applyFill="1" applyBorder="1" applyAlignment="1">
      <alignment horizontal="center" vertical="center" wrapText="1"/>
    </xf>
    <xf numFmtId="167" fontId="43" fillId="2" borderId="9" xfId="3" applyNumberFormat="1" applyFont="1" applyFill="1" applyBorder="1" applyAlignment="1">
      <alignment horizontal="center" vertical="top" wrapText="1"/>
    </xf>
    <xf numFmtId="167" fontId="43" fillId="2" borderId="6" xfId="3" applyNumberFormat="1" applyFont="1" applyFill="1" applyBorder="1" applyAlignment="1">
      <alignment horizontal="center" vertical="center"/>
    </xf>
    <xf numFmtId="0" fontId="28" fillId="2" borderId="8" xfId="5" applyFont="1" applyFill="1" applyBorder="1" applyAlignment="1">
      <alignment horizontal="left" vertical="top" wrapText="1"/>
    </xf>
    <xf numFmtId="167" fontId="43" fillId="2" borderId="2" xfId="3" applyNumberFormat="1" applyFont="1" applyFill="1" applyBorder="1" applyAlignment="1">
      <alignment horizontal="center" vertical="top" wrapText="1"/>
    </xf>
    <xf numFmtId="0" fontId="43" fillId="2" borderId="6" xfId="3" applyFont="1" applyFill="1" applyBorder="1" applyAlignment="1">
      <alignment horizontal="center" vertical="center"/>
    </xf>
    <xf numFmtId="49" fontId="43" fillId="2" borderId="6" xfId="3" applyNumberFormat="1" applyFont="1" applyFill="1" applyBorder="1" applyAlignment="1">
      <alignment horizontal="center" vertical="center"/>
    </xf>
    <xf numFmtId="0" fontId="28" fillId="2" borderId="6" xfId="5" applyFont="1" applyFill="1" applyBorder="1" applyAlignment="1">
      <alignment horizontal="center" vertical="center" wrapText="1"/>
    </xf>
    <xf numFmtId="0" fontId="11" fillId="2" borderId="6" xfId="3" applyFont="1" applyFill="1" applyBorder="1" applyAlignment="1">
      <alignment horizontal="center" vertical="top" wrapText="1"/>
    </xf>
    <xf numFmtId="167" fontId="43" fillId="2" borderId="6" xfId="3" applyNumberFormat="1" applyFont="1" applyFill="1" applyBorder="1" applyAlignment="1">
      <alignment horizontal="center" vertical="top" wrapText="1"/>
    </xf>
    <xf numFmtId="0" fontId="43" fillId="2" borderId="8" xfId="3" applyFont="1" applyFill="1" applyBorder="1" applyAlignment="1">
      <alignment horizontal="left" vertical="top" wrapText="1"/>
    </xf>
    <xf numFmtId="1" fontId="10" fillId="0" borderId="8" xfId="0" applyNumberFormat="1" applyFont="1" applyBorder="1"/>
    <xf numFmtId="1" fontId="25" fillId="2" borderId="5" xfId="0" applyNumberFormat="1" applyFont="1" applyFill="1" applyBorder="1"/>
    <xf numFmtId="1" fontId="10" fillId="2" borderId="5" xfId="0" applyNumberFormat="1" applyFont="1" applyFill="1" applyBorder="1"/>
    <xf numFmtId="1" fontId="25" fillId="2" borderId="8" xfId="0" applyNumberFormat="1" applyFont="1" applyFill="1" applyBorder="1"/>
    <xf numFmtId="1" fontId="10" fillId="2" borderId="8" xfId="0" applyNumberFormat="1" applyFont="1" applyFill="1" applyBorder="1"/>
    <xf numFmtId="167" fontId="1" fillId="0" borderId="0" xfId="6" applyNumberFormat="1"/>
    <xf numFmtId="166" fontId="11" fillId="0" borderId="0" xfId="5" applyNumberFormat="1" applyFont="1"/>
    <xf numFmtId="164" fontId="48" fillId="2" borderId="8" xfId="4" applyNumberFormat="1" applyFont="1" applyFill="1" applyBorder="1" applyAlignment="1">
      <alignment horizontal="left" vertical="top"/>
    </xf>
    <xf numFmtId="0" fontId="44" fillId="0" borderId="0" xfId="0" applyFont="1" applyAlignment="1">
      <alignment wrapText="1"/>
    </xf>
    <xf numFmtId="0" fontId="26" fillId="0" borderId="8" xfId="0" applyFont="1" applyBorder="1"/>
    <xf numFmtId="0" fontId="0" fillId="2" borderId="0" xfId="0" applyFill="1"/>
    <xf numFmtId="1" fontId="25" fillId="2" borderId="6" xfId="0" applyNumberFormat="1" applyFont="1" applyFill="1" applyBorder="1"/>
    <xf numFmtId="1" fontId="10" fillId="2" borderId="6" xfId="0" applyNumberFormat="1" applyFont="1" applyFill="1" applyBorder="1"/>
    <xf numFmtId="1" fontId="25" fillId="4" borderId="6" xfId="0" applyNumberFormat="1" applyFont="1" applyFill="1" applyBorder="1"/>
    <xf numFmtId="0" fontId="10" fillId="2" borderId="1" xfId="0" applyFont="1" applyFill="1" applyBorder="1" applyAlignment="1">
      <alignment horizontal="left" wrapText="1"/>
    </xf>
    <xf numFmtId="0" fontId="42" fillId="2" borderId="19" xfId="5" applyFont="1" applyFill="1" applyBorder="1" applyAlignment="1">
      <alignment horizontal="center" vertical="center" wrapText="1"/>
    </xf>
    <xf numFmtId="0" fontId="9" fillId="2" borderId="19" xfId="1" applyFont="1" applyFill="1" applyBorder="1" applyAlignment="1">
      <alignment horizontal="center" vertical="center" wrapText="1"/>
    </xf>
    <xf numFmtId="0" fontId="9" fillId="2" borderId="19" xfId="3" applyFont="1" applyFill="1" applyBorder="1" applyAlignment="1">
      <alignment horizontal="center" vertical="center" wrapText="1"/>
    </xf>
    <xf numFmtId="49" fontId="9" fillId="2" borderId="19" xfId="5" applyNumberFormat="1" applyFont="1" applyFill="1" applyBorder="1" applyAlignment="1">
      <alignment horizontal="center" vertical="center" wrapText="1"/>
    </xf>
    <xf numFmtId="0" fontId="19" fillId="2" borderId="19" xfId="5" applyFont="1" applyFill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1" fontId="25" fillId="2" borderId="20" xfId="0" applyNumberFormat="1" applyFont="1" applyFill="1" applyBorder="1"/>
    <xf numFmtId="0" fontId="27" fillId="2" borderId="3" xfId="0" applyFont="1" applyFill="1" applyBorder="1" applyAlignment="1">
      <alignment horizontal="center"/>
    </xf>
    <xf numFmtId="0" fontId="27" fillId="2" borderId="3" xfId="0" applyFont="1" applyFill="1" applyBorder="1" applyAlignment="1">
      <alignment horizontal="center" wrapText="1"/>
    </xf>
    <xf numFmtId="0" fontId="0" fillId="4" borderId="5" xfId="0" applyFill="1" applyBorder="1"/>
    <xf numFmtId="0" fontId="0" fillId="4" borderId="8" xfId="0" applyFill="1" applyBorder="1"/>
    <xf numFmtId="0" fontId="10" fillId="4" borderId="5" xfId="0" applyFont="1" applyFill="1" applyBorder="1"/>
    <xf numFmtId="1" fontId="25" fillId="4" borderId="5" xfId="0" applyNumberFormat="1" applyFont="1" applyFill="1" applyBorder="1"/>
    <xf numFmtId="164" fontId="14" fillId="0" borderId="8" xfId="5" applyNumberFormat="1" applyFont="1" applyFill="1" applyBorder="1" applyAlignment="1">
      <alignment horizontal="right" vertical="top" wrapText="1"/>
    </xf>
    <xf numFmtId="0" fontId="26" fillId="0" borderId="8" xfId="0" applyFont="1" applyBorder="1" applyAlignment="1">
      <alignment wrapText="1"/>
    </xf>
    <xf numFmtId="0" fontId="27" fillId="2" borderId="3" xfId="0" applyFont="1" applyFill="1" applyBorder="1" applyAlignment="1">
      <alignment horizontal="center" wrapText="1"/>
    </xf>
    <xf numFmtId="0" fontId="6" fillId="0" borderId="0" xfId="3" applyAlignment="1">
      <alignment horizontal="left"/>
    </xf>
    <xf numFmtId="0" fontId="84" fillId="0" borderId="1" xfId="3" applyFont="1" applyBorder="1" applyAlignment="1">
      <alignment horizontal="center"/>
    </xf>
    <xf numFmtId="0" fontId="85" fillId="0" borderId="8" xfId="3" applyFont="1" applyBorder="1" applyAlignment="1">
      <alignment horizontal="center" vertical="center" wrapText="1"/>
    </xf>
    <xf numFmtId="49" fontId="85" fillId="0" borderId="8" xfId="3" applyNumberFormat="1" applyFont="1" applyBorder="1" applyAlignment="1">
      <alignment horizontal="center" vertical="center" wrapText="1"/>
    </xf>
    <xf numFmtId="0" fontId="6" fillId="0" borderId="8" xfId="3" applyFont="1" applyBorder="1" applyAlignment="1">
      <alignment horizontal="center" vertical="center" wrapText="1"/>
    </xf>
    <xf numFmtId="0" fontId="86" fillId="0" borderId="8" xfId="3" applyFont="1" applyBorder="1" applyAlignment="1">
      <alignment horizontal="center"/>
    </xf>
    <xf numFmtId="0" fontId="43" fillId="2" borderId="2" xfId="3" applyFont="1" applyFill="1" applyBorder="1" applyAlignment="1">
      <alignment horizontal="center" vertical="center"/>
    </xf>
    <xf numFmtId="0" fontId="43" fillId="2" borderId="6" xfId="3" applyFont="1" applyFill="1" applyBorder="1" applyAlignment="1">
      <alignment horizontal="center" vertical="center"/>
    </xf>
    <xf numFmtId="49" fontId="43" fillId="2" borderId="2" xfId="3" applyNumberFormat="1" applyFont="1" applyFill="1" applyBorder="1" applyAlignment="1">
      <alignment horizontal="center" vertical="center"/>
    </xf>
    <xf numFmtId="49" fontId="43" fillId="2" borderId="6" xfId="3" applyNumberFormat="1" applyFont="1" applyFill="1" applyBorder="1" applyAlignment="1">
      <alignment horizontal="center" vertical="center"/>
    </xf>
    <xf numFmtId="0" fontId="87" fillId="2" borderId="2" xfId="5" applyFont="1" applyFill="1" applyBorder="1" applyAlignment="1">
      <alignment horizontal="center" vertical="center" wrapText="1"/>
    </xf>
    <xf numFmtId="0" fontId="87" fillId="2" borderId="6" xfId="5" applyFont="1" applyFill="1" applyBorder="1" applyAlignment="1">
      <alignment horizontal="center" vertical="center" wrapText="1"/>
    </xf>
    <xf numFmtId="0" fontId="11" fillId="2" borderId="2" xfId="3" applyFont="1" applyFill="1" applyBorder="1" applyAlignment="1">
      <alignment horizontal="center" vertical="top" wrapText="1"/>
    </xf>
    <xf numFmtId="0" fontId="11" fillId="2" borderId="6" xfId="3" applyFont="1" applyFill="1" applyBorder="1" applyAlignment="1">
      <alignment horizontal="center" vertical="top" wrapText="1"/>
    </xf>
    <xf numFmtId="167" fontId="43" fillId="2" borderId="2" xfId="3" applyNumberFormat="1" applyFont="1" applyFill="1" applyBorder="1" applyAlignment="1">
      <alignment horizontal="center" vertical="top" wrapText="1"/>
    </xf>
    <xf numFmtId="167" fontId="43" fillId="2" borderId="6" xfId="3" applyNumberFormat="1" applyFont="1" applyFill="1" applyBorder="1" applyAlignment="1">
      <alignment horizontal="center" vertical="top" wrapText="1"/>
    </xf>
    <xf numFmtId="167" fontId="43" fillId="2" borderId="2" xfId="3" applyNumberFormat="1" applyFont="1" applyFill="1" applyBorder="1" applyAlignment="1">
      <alignment horizontal="center" vertical="center"/>
    </xf>
    <xf numFmtId="167" fontId="43" fillId="2" borderId="6" xfId="3" applyNumberFormat="1" applyFont="1" applyFill="1" applyBorder="1" applyAlignment="1">
      <alignment horizontal="center" vertical="center"/>
    </xf>
    <xf numFmtId="167" fontId="43" fillId="2" borderId="9" xfId="3" applyNumberFormat="1" applyFont="1" applyFill="1" applyBorder="1" applyAlignment="1">
      <alignment horizontal="center" vertical="top" wrapText="1"/>
    </xf>
    <xf numFmtId="0" fontId="6" fillId="2" borderId="3" xfId="3" applyFill="1" applyBorder="1" applyAlignment="1">
      <alignment horizontal="center"/>
    </xf>
    <xf numFmtId="0" fontId="6" fillId="2" borderId="4" xfId="3" applyFill="1" applyBorder="1" applyAlignment="1">
      <alignment horizontal="center"/>
    </xf>
    <xf numFmtId="0" fontId="6" fillId="2" borderId="5" xfId="3" applyFill="1" applyBorder="1" applyAlignment="1">
      <alignment horizontal="center"/>
    </xf>
    <xf numFmtId="0" fontId="28" fillId="2" borderId="2" xfId="5" applyFont="1" applyFill="1" applyBorder="1" applyAlignment="1">
      <alignment horizontal="center" vertical="center" wrapText="1"/>
    </xf>
    <xf numFmtId="0" fontId="28" fillId="2" borderId="6" xfId="5" applyFont="1" applyFill="1" applyBorder="1" applyAlignment="1">
      <alignment horizontal="center" vertical="center" wrapText="1"/>
    </xf>
    <xf numFmtId="0" fontId="27" fillId="2" borderId="3" xfId="0" applyFont="1" applyFill="1" applyBorder="1" applyAlignment="1">
      <alignment horizontal="center" wrapText="1"/>
    </xf>
    <xf numFmtId="0" fontId="27" fillId="2" borderId="5" xfId="0" applyFont="1" applyFill="1" applyBorder="1" applyAlignment="1">
      <alignment horizontal="center" wrapText="1"/>
    </xf>
    <xf numFmtId="0" fontId="29" fillId="4" borderId="3" xfId="0" applyFont="1" applyFill="1" applyBorder="1" applyAlignment="1">
      <alignment horizontal="center"/>
    </xf>
    <xf numFmtId="0" fontId="29" fillId="4" borderId="4" xfId="0" applyFont="1" applyFill="1" applyBorder="1" applyAlignment="1">
      <alignment horizontal="center"/>
    </xf>
    <xf numFmtId="0" fontId="29" fillId="4" borderId="5" xfId="0" applyFont="1" applyFill="1" applyBorder="1" applyAlignment="1">
      <alignment horizontal="center"/>
    </xf>
    <xf numFmtId="0" fontId="34" fillId="0" borderId="16" xfId="0" applyFont="1" applyBorder="1" applyAlignment="1">
      <alignment horizontal="left" wrapText="1"/>
    </xf>
    <xf numFmtId="0" fontId="34" fillId="0" borderId="16" xfId="0" applyFont="1" applyBorder="1" applyAlignment="1">
      <alignment horizontal="left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26" fillId="0" borderId="0" xfId="8" applyNumberFormat="1" applyFont="1" applyFill="1" applyAlignment="1" applyProtection="1">
      <alignment horizontal="left" vertical="center" wrapText="1"/>
    </xf>
    <xf numFmtId="0" fontId="3" fillId="0" borderId="0" xfId="4" applyFont="1" applyAlignment="1">
      <alignment horizontal="center"/>
    </xf>
    <xf numFmtId="0" fontId="12" fillId="0" borderId="0" xfId="4" applyFont="1" applyAlignment="1">
      <alignment horizontal="center" vertical="top" wrapText="1"/>
    </xf>
    <xf numFmtId="0" fontId="26" fillId="0" borderId="2" xfId="4" applyFont="1" applyFill="1" applyBorder="1" applyAlignment="1">
      <alignment horizontal="center" vertical="center" wrapText="1"/>
    </xf>
    <xf numFmtId="0" fontId="26" fillId="0" borderId="6" xfId="4" applyFont="1" applyFill="1" applyBorder="1" applyAlignment="1">
      <alignment horizontal="center" vertical="center" wrapText="1"/>
    </xf>
    <xf numFmtId="0" fontId="26" fillId="0" borderId="17" xfId="4" applyFont="1" applyBorder="1" applyAlignment="1">
      <alignment horizontal="center" vertical="center" wrapText="1"/>
    </xf>
    <xf numFmtId="0" fontId="26" fillId="0" borderId="7" xfId="4" applyFont="1" applyBorder="1" applyAlignment="1">
      <alignment horizontal="center" vertical="center" wrapText="1"/>
    </xf>
    <xf numFmtId="0" fontId="26" fillId="0" borderId="8" xfId="4" applyFont="1" applyBorder="1" applyAlignment="1">
      <alignment horizontal="center" vertical="center" wrapText="1"/>
    </xf>
    <xf numFmtId="0" fontId="51" fillId="0" borderId="0" xfId="10" applyAlignment="1">
      <alignment horizontal="left" vertical="center" wrapText="1"/>
    </xf>
    <xf numFmtId="0" fontId="9" fillId="0" borderId="0" xfId="8" applyAlignment="1"/>
    <xf numFmtId="0" fontId="51" fillId="0" borderId="0" xfId="10" applyAlignment="1"/>
    <xf numFmtId="0" fontId="26" fillId="0" borderId="0" xfId="8" applyFont="1" applyAlignment="1">
      <alignment horizontal="left" wrapText="1"/>
    </xf>
    <xf numFmtId="0" fontId="51" fillId="0" borderId="0" xfId="10" applyAlignment="1">
      <alignment horizontal="left" wrapText="1"/>
    </xf>
    <xf numFmtId="0" fontId="3" fillId="0" borderId="0" xfId="4" applyFont="1" applyBorder="1" applyAlignment="1">
      <alignment horizontal="left" vertical="top" wrapText="1"/>
    </xf>
    <xf numFmtId="0" fontId="10" fillId="0" borderId="0" xfId="6" applyFont="1" applyAlignment="1">
      <alignment horizontal="left" wrapText="1"/>
    </xf>
    <xf numFmtId="0" fontId="59" fillId="0" borderId="0" xfId="7" applyFont="1" applyAlignment="1" applyProtection="1">
      <alignment horizontal="center"/>
    </xf>
    <xf numFmtId="0" fontId="39" fillId="0" borderId="1" xfId="6" applyFont="1" applyBorder="1" applyAlignment="1">
      <alignment horizontal="center"/>
    </xf>
    <xf numFmtId="0" fontId="1" fillId="0" borderId="4" xfId="6" applyBorder="1" applyAlignment="1">
      <alignment horizontal="center"/>
    </xf>
    <xf numFmtId="0" fontId="61" fillId="0" borderId="2" xfId="6" applyFont="1" applyBorder="1" applyAlignment="1">
      <alignment horizontal="center" vertical="center" wrapText="1"/>
    </xf>
    <xf numFmtId="0" fontId="61" fillId="0" borderId="6" xfId="6" applyFont="1" applyBorder="1" applyAlignment="1">
      <alignment horizontal="center" vertical="center" wrapText="1"/>
    </xf>
    <xf numFmtId="0" fontId="61" fillId="2" borderId="2" xfId="6" applyFont="1" applyFill="1" applyBorder="1" applyAlignment="1">
      <alignment horizontal="center" vertical="center" wrapText="1"/>
    </xf>
    <xf numFmtId="0" fontId="61" fillId="2" borderId="6" xfId="6" applyFont="1" applyFill="1" applyBorder="1" applyAlignment="1">
      <alignment horizontal="center" vertical="center" wrapText="1"/>
    </xf>
    <xf numFmtId="0" fontId="61" fillId="0" borderId="3" xfId="6" applyFont="1" applyBorder="1" applyAlignment="1">
      <alignment horizontal="center" wrapText="1"/>
    </xf>
    <xf numFmtId="0" fontId="61" fillId="0" borderId="5" xfId="6" applyFont="1" applyBorder="1" applyAlignment="1">
      <alignment horizontal="center" wrapText="1"/>
    </xf>
    <xf numFmtId="0" fontId="43" fillId="0" borderId="13" xfId="3" applyFont="1" applyBorder="1" applyAlignment="1">
      <alignment horizontal="center"/>
    </xf>
    <xf numFmtId="0" fontId="43" fillId="0" borderId="14" xfId="3" applyFont="1" applyBorder="1" applyAlignment="1">
      <alignment horizontal="center"/>
    </xf>
    <xf numFmtId="0" fontId="43" fillId="0" borderId="10" xfId="3" applyFont="1" applyBorder="1" applyAlignment="1">
      <alignment horizontal="center"/>
    </xf>
    <xf numFmtId="0" fontId="40" fillId="0" borderId="18" xfId="3" applyFont="1" applyBorder="1" applyAlignment="1">
      <alignment horizontal="center" vertical="center"/>
    </xf>
    <xf numFmtId="0" fontId="41" fillId="0" borderId="13" xfId="3" applyFont="1" applyBorder="1" applyAlignment="1">
      <alignment horizontal="center" vertical="center" wrapText="1"/>
    </xf>
    <xf numFmtId="0" fontId="41" fillId="0" borderId="14" xfId="3" applyFont="1" applyBorder="1" applyAlignment="1">
      <alignment horizontal="center" vertical="center" wrapText="1"/>
    </xf>
    <xf numFmtId="0" fontId="41" fillId="0" borderId="10" xfId="3" applyFont="1" applyBorder="1" applyAlignment="1">
      <alignment horizontal="center" vertical="center" wrapText="1"/>
    </xf>
    <xf numFmtId="0" fontId="9" fillId="0" borderId="0" xfId="5" applyFont="1" applyAlignment="1">
      <alignment horizontal="left"/>
    </xf>
    <xf numFmtId="0" fontId="12" fillId="0" borderId="0" xfId="5" applyFont="1" applyAlignment="1">
      <alignment horizontal="left"/>
    </xf>
    <xf numFmtId="0" fontId="13" fillId="2" borderId="2" xfId="3" applyNumberFormat="1" applyFont="1" applyFill="1" applyBorder="1" applyAlignment="1" applyProtection="1">
      <alignment horizontal="center" vertical="center" wrapText="1"/>
    </xf>
    <xf numFmtId="0" fontId="13" fillId="2" borderId="9" xfId="3" applyNumberFormat="1" applyFont="1" applyFill="1" applyBorder="1" applyAlignment="1" applyProtection="1">
      <alignment horizontal="center" vertical="center" wrapText="1"/>
    </xf>
    <xf numFmtId="0" fontId="13" fillId="2" borderId="6" xfId="3" applyNumberFormat="1" applyFont="1" applyFill="1" applyBorder="1" applyAlignment="1" applyProtection="1">
      <alignment horizontal="center" vertical="center" wrapText="1"/>
    </xf>
    <xf numFmtId="0" fontId="13" fillId="2" borderId="2" xfId="5" applyFont="1" applyFill="1" applyBorder="1" applyAlignment="1">
      <alignment horizontal="center" vertical="justify" wrapText="1"/>
    </xf>
    <xf numFmtId="0" fontId="13" fillId="2" borderId="9" xfId="5" applyFont="1" applyFill="1" applyBorder="1" applyAlignment="1">
      <alignment horizontal="center" vertical="justify" wrapText="1"/>
    </xf>
    <xf numFmtId="0" fontId="13" fillId="2" borderId="6" xfId="5" applyFont="1" applyFill="1" applyBorder="1" applyAlignment="1">
      <alignment horizontal="center" vertical="justify" wrapText="1"/>
    </xf>
    <xf numFmtId="0" fontId="13" fillId="2" borderId="2" xfId="5" applyFont="1" applyFill="1" applyBorder="1" applyAlignment="1">
      <alignment horizontal="center" vertical="top" wrapText="1"/>
    </xf>
    <xf numFmtId="0" fontId="13" fillId="2" borderId="9" xfId="5" applyFont="1" applyFill="1" applyBorder="1" applyAlignment="1">
      <alignment horizontal="center" vertical="top" wrapText="1"/>
    </xf>
    <xf numFmtId="0" fontId="13" fillId="2" borderId="6" xfId="5" applyFont="1" applyFill="1" applyBorder="1" applyAlignment="1">
      <alignment horizontal="center" vertical="top" wrapText="1"/>
    </xf>
    <xf numFmtId="0" fontId="14" fillId="2" borderId="2" xfId="5" applyFont="1" applyFill="1" applyBorder="1" applyAlignment="1">
      <alignment horizontal="center" vertical="center" wrapText="1"/>
    </xf>
    <xf numFmtId="0" fontId="14" fillId="2" borderId="9" xfId="5" applyFont="1" applyFill="1" applyBorder="1" applyAlignment="1">
      <alignment horizontal="center" vertical="center" wrapText="1"/>
    </xf>
    <xf numFmtId="0" fontId="14" fillId="2" borderId="6" xfId="5" applyFont="1" applyFill="1" applyBorder="1" applyAlignment="1">
      <alignment horizontal="center" vertical="center" wrapText="1"/>
    </xf>
    <xf numFmtId="0" fontId="15" fillId="2" borderId="8" xfId="5" applyFont="1" applyFill="1" applyBorder="1" applyAlignment="1">
      <alignment horizontal="center" vertical="center" wrapText="1"/>
    </xf>
    <xf numFmtId="0" fontId="15" fillId="0" borderId="8" xfId="5" applyFont="1" applyBorder="1" applyAlignment="1">
      <alignment horizontal="center" vertical="center" wrapText="1"/>
    </xf>
    <xf numFmtId="49" fontId="11" fillId="2" borderId="3" xfId="5" applyNumberFormat="1" applyFont="1" applyFill="1" applyBorder="1" applyAlignment="1">
      <alignment horizontal="center" vertical="top" wrapText="1"/>
    </xf>
    <xf numFmtId="49" fontId="11" fillId="2" borderId="4" xfId="5" applyNumberFormat="1" applyFont="1" applyFill="1" applyBorder="1" applyAlignment="1">
      <alignment horizontal="center" vertical="top" wrapText="1"/>
    </xf>
    <xf numFmtId="49" fontId="11" fillId="2" borderId="5" xfId="5" applyNumberFormat="1" applyFont="1" applyFill="1" applyBorder="1" applyAlignment="1">
      <alignment horizontal="center" vertical="top" wrapText="1"/>
    </xf>
    <xf numFmtId="0" fontId="16" fillId="0" borderId="2" xfId="5" applyFont="1" applyBorder="1" applyAlignment="1">
      <alignment horizontal="center" vertical="center" wrapText="1"/>
    </xf>
    <xf numFmtId="0" fontId="16" fillId="0" borderId="9" xfId="5" applyFont="1" applyBorder="1" applyAlignment="1">
      <alignment horizontal="center" vertical="center" wrapText="1"/>
    </xf>
    <xf numFmtId="0" fontId="16" fillId="0" borderId="6" xfId="5" applyFont="1" applyBorder="1" applyAlignment="1">
      <alignment horizontal="center" vertical="center" wrapText="1"/>
    </xf>
    <xf numFmtId="0" fontId="17" fillId="2" borderId="8" xfId="5" applyFont="1" applyFill="1" applyBorder="1" applyAlignment="1">
      <alignment horizontal="center" vertical="center" wrapText="1"/>
    </xf>
    <xf numFmtId="0" fontId="14" fillId="2" borderId="8" xfId="5" applyFont="1" applyFill="1" applyBorder="1" applyAlignment="1">
      <alignment horizontal="center" vertical="center" wrapText="1"/>
    </xf>
    <xf numFmtId="0" fontId="14" fillId="2" borderId="3" xfId="5" applyFont="1" applyFill="1" applyBorder="1" applyAlignment="1">
      <alignment horizontal="center" wrapText="1"/>
    </xf>
    <xf numFmtId="0" fontId="14" fillId="2" borderId="4" xfId="5" applyFont="1" applyFill="1" applyBorder="1" applyAlignment="1">
      <alignment horizontal="center" wrapText="1"/>
    </xf>
    <xf numFmtId="0" fontId="14" fillId="0" borderId="3" xfId="5" applyFont="1" applyBorder="1" applyAlignment="1">
      <alignment horizontal="center" wrapText="1"/>
    </xf>
    <xf numFmtId="0" fontId="14" fillId="0" borderId="5" xfId="5" applyFont="1" applyBorder="1" applyAlignment="1">
      <alignment horizontal="center" wrapText="1"/>
    </xf>
    <xf numFmtId="0" fontId="14" fillId="0" borderId="2" xfId="5" applyFont="1" applyBorder="1" applyAlignment="1">
      <alignment horizontal="center" vertical="center" wrapText="1"/>
    </xf>
    <xf numFmtId="0" fontId="14" fillId="0" borderId="9" xfId="5" applyFont="1" applyBorder="1" applyAlignment="1">
      <alignment horizontal="center" vertical="center" wrapText="1"/>
    </xf>
    <xf numFmtId="0" fontId="14" fillId="0" borderId="6" xfId="5" applyFont="1" applyBorder="1" applyAlignment="1">
      <alignment horizontal="center" vertical="center" wrapText="1"/>
    </xf>
    <xf numFmtId="0" fontId="14" fillId="2" borderId="15" xfId="5" applyFont="1" applyFill="1" applyBorder="1" applyAlignment="1">
      <alignment horizontal="center" vertical="center" wrapText="1"/>
    </xf>
    <xf numFmtId="0" fontId="14" fillId="2" borderId="7" xfId="5" applyFont="1" applyFill="1" applyBorder="1" applyAlignment="1">
      <alignment horizontal="center" vertical="center" wrapText="1"/>
    </xf>
    <xf numFmtId="0" fontId="11" fillId="2" borderId="3" xfId="5" applyFont="1" applyFill="1" applyBorder="1" applyAlignment="1">
      <alignment horizontal="center" vertical="top" wrapText="1"/>
    </xf>
    <xf numFmtId="0" fontId="11" fillId="2" borderId="4" xfId="5" applyFont="1" applyFill="1" applyBorder="1" applyAlignment="1">
      <alignment horizontal="center" vertical="top" wrapText="1"/>
    </xf>
    <xf numFmtId="0" fontId="11" fillId="2" borderId="5" xfId="5" applyFont="1" applyFill="1" applyBorder="1" applyAlignment="1">
      <alignment horizontal="center" vertical="top" wrapText="1"/>
    </xf>
    <xf numFmtId="164" fontId="10" fillId="0" borderId="16" xfId="5" applyNumberFormat="1" applyFont="1" applyBorder="1" applyAlignment="1">
      <alignment horizontal="center"/>
    </xf>
    <xf numFmtId="0" fontId="11" fillId="2" borderId="3" xfId="3" applyFont="1" applyFill="1" applyBorder="1" applyAlignment="1">
      <alignment horizontal="center" wrapText="1"/>
    </xf>
    <xf numFmtId="0" fontId="11" fillId="2" borderId="4" xfId="3" applyFont="1" applyFill="1" applyBorder="1" applyAlignment="1">
      <alignment horizontal="center" wrapText="1"/>
    </xf>
    <xf numFmtId="0" fontId="11" fillId="2" borderId="5" xfId="3" applyFont="1" applyFill="1" applyBorder="1" applyAlignment="1">
      <alignment horizontal="center" wrapText="1"/>
    </xf>
    <xf numFmtId="0" fontId="91" fillId="0" borderId="3" xfId="0" applyFont="1" applyFill="1" applyBorder="1" applyAlignment="1">
      <alignment horizontal="center"/>
    </xf>
    <xf numFmtId="0" fontId="91" fillId="0" borderId="4" xfId="0" applyFont="1" applyFill="1" applyBorder="1" applyAlignment="1">
      <alignment horizontal="center"/>
    </xf>
    <xf numFmtId="0" fontId="91" fillId="0" borderId="5" xfId="0" applyFont="1" applyFill="1" applyBorder="1" applyAlignment="1">
      <alignment horizontal="center"/>
    </xf>
    <xf numFmtId="1" fontId="90" fillId="0" borderId="6" xfId="0" applyNumberFormat="1" applyFont="1" applyFill="1" applyBorder="1"/>
    <xf numFmtId="0" fontId="0" fillId="0" borderId="5" xfId="0" applyFill="1" applyBorder="1"/>
    <xf numFmtId="0" fontId="0" fillId="0" borderId="8" xfId="0" applyFill="1" applyBorder="1"/>
    <xf numFmtId="1" fontId="90" fillId="0" borderId="5" xfId="0" applyNumberFormat="1" applyFont="1" applyFill="1" applyBorder="1"/>
    <xf numFmtId="0" fontId="0" fillId="0" borderId="7" xfId="0" applyFill="1" applyBorder="1"/>
    <xf numFmtId="0" fontId="0" fillId="0" borderId="1" xfId="0" applyFill="1" applyBorder="1"/>
    <xf numFmtId="1" fontId="0" fillId="0" borderId="6" xfId="0" applyNumberFormat="1" applyFill="1" applyBorder="1"/>
    <xf numFmtId="1" fontId="0" fillId="0" borderId="5" xfId="0" applyNumberFormat="1" applyFill="1" applyBorder="1"/>
    <xf numFmtId="0" fontId="29" fillId="0" borderId="3" xfId="0" applyFont="1" applyFill="1" applyBorder="1" applyAlignment="1">
      <alignment horizontal="center"/>
    </xf>
    <xf numFmtId="0" fontId="29" fillId="0" borderId="4" xfId="0" applyFont="1" applyFill="1" applyBorder="1" applyAlignment="1">
      <alignment horizontal="center"/>
    </xf>
    <xf numFmtId="0" fontId="29" fillId="0" borderId="5" xfId="0" applyFont="1" applyFill="1" applyBorder="1" applyAlignment="1">
      <alignment horizontal="center"/>
    </xf>
    <xf numFmtId="1" fontId="25" fillId="0" borderId="6" xfId="0" applyNumberFormat="1" applyFont="1" applyFill="1" applyBorder="1"/>
    <xf numFmtId="0" fontId="10" fillId="0" borderId="5" xfId="0" applyFont="1" applyFill="1" applyBorder="1"/>
    <xf numFmtId="1" fontId="25" fillId="0" borderId="5" xfId="0" applyNumberFormat="1" applyFont="1" applyFill="1" applyBorder="1"/>
    <xf numFmtId="0" fontId="27" fillId="0" borderId="3" xfId="0" applyFont="1" applyFill="1" applyBorder="1" applyAlignment="1">
      <alignment horizontal="center" wrapText="1"/>
    </xf>
    <xf numFmtId="0" fontId="27" fillId="0" borderId="5" xfId="0" applyFont="1" applyFill="1" applyBorder="1" applyAlignment="1">
      <alignment horizontal="center" wrapText="1"/>
    </xf>
    <xf numFmtId="0" fontId="25" fillId="0" borderId="7" xfId="0" applyFont="1" applyFill="1" applyBorder="1" applyAlignment="1">
      <alignment vertical="justify"/>
    </xf>
    <xf numFmtId="1" fontId="25" fillId="0" borderId="20" xfId="0" applyNumberFormat="1" applyFont="1" applyFill="1" applyBorder="1"/>
    <xf numFmtId="0" fontId="27" fillId="0" borderId="3" xfId="0" applyFont="1" applyFill="1" applyBorder="1" applyAlignment="1">
      <alignment horizontal="center"/>
    </xf>
    <xf numFmtId="0" fontId="27" fillId="0" borderId="8" xfId="0" applyFont="1" applyFill="1" applyBorder="1" applyAlignment="1">
      <alignment horizontal="right"/>
    </xf>
    <xf numFmtId="0" fontId="10" fillId="0" borderId="1" xfId="0" applyFont="1" applyFill="1" applyBorder="1" applyAlignment="1">
      <alignment horizontal="left" wrapText="1"/>
    </xf>
    <xf numFmtId="1" fontId="10" fillId="0" borderId="6" xfId="0" applyNumberFormat="1" applyFont="1" applyFill="1" applyBorder="1"/>
    <xf numFmtId="1" fontId="10" fillId="0" borderId="5" xfId="0" applyNumberFormat="1" applyFont="1" applyFill="1" applyBorder="1"/>
    <xf numFmtId="1" fontId="10" fillId="0" borderId="20" xfId="0" applyNumberFormat="1" applyFont="1" applyFill="1" applyBorder="1"/>
  </cellXfs>
  <cellStyles count="33">
    <cellStyle name="Normal_meresha_07" xfId="11"/>
    <cellStyle name="Normal_Доходи" xfId="1"/>
    <cellStyle name="Гиперссылка 2" xfId="2"/>
    <cellStyle name="Гиперссылка_Бюджет 04" xfId="7"/>
    <cellStyle name="Звичайний 10" xfId="12"/>
    <cellStyle name="Звичайний 11" xfId="13"/>
    <cellStyle name="Звичайний 12" xfId="14"/>
    <cellStyle name="Звичайний 13" xfId="15"/>
    <cellStyle name="Звичайний 14" xfId="16"/>
    <cellStyle name="Звичайний 15" xfId="17"/>
    <cellStyle name="Звичайний 16" xfId="18"/>
    <cellStyle name="Звичайний 17" xfId="19"/>
    <cellStyle name="Звичайний 18" xfId="20"/>
    <cellStyle name="Звичайний 19" xfId="21"/>
    <cellStyle name="Звичайний 2" xfId="22"/>
    <cellStyle name="Звичайний 20" xfId="23"/>
    <cellStyle name="Звичайний 3" xfId="24"/>
    <cellStyle name="Звичайний 4" xfId="25"/>
    <cellStyle name="Звичайний 5" xfId="26"/>
    <cellStyle name="Звичайний 6" xfId="27"/>
    <cellStyle name="Звичайний 7" xfId="28"/>
    <cellStyle name="Звичайний 8" xfId="29"/>
    <cellStyle name="Звичайний 9" xfId="30"/>
    <cellStyle name="Звичайний_Додаток _ 3 зм_ни 4575" xfId="31"/>
    <cellStyle name="Обычный" xfId="0" builtinId="0"/>
    <cellStyle name="Обычный 2" xfId="3"/>
    <cellStyle name="Обычный 2 2" xfId="4"/>
    <cellStyle name="Обычный 3" xfId="8"/>
    <cellStyle name="Обычный 4" xfId="10"/>
    <cellStyle name="Обычный_ Бюджет 2005" xfId="5"/>
    <cellStyle name="Обычный_ Додаток 4" xfId="9"/>
    <cellStyle name="Обычный_Бюджет 04" xfId="6"/>
    <cellStyle name="Стиль 1" xfId="3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view="pageBreakPreview" zoomScaleNormal="100" zoomScaleSheetLayoutView="100" workbookViewId="0">
      <selection activeCell="E26" sqref="E26"/>
    </sheetView>
  </sheetViews>
  <sheetFormatPr defaultRowHeight="12.75"/>
  <cols>
    <col min="1" max="1" width="9.140625" style="4" customWidth="1"/>
    <col min="2" max="2" width="8.85546875" style="4" customWidth="1"/>
    <col min="3" max="3" width="8.140625" style="235" customWidth="1"/>
    <col min="4" max="4" width="24.42578125" style="4" customWidth="1"/>
    <col min="5" max="5" width="25.85546875" style="4" customWidth="1"/>
    <col min="6" max="6" width="9.85546875" style="4" customWidth="1"/>
    <col min="7" max="8" width="9.7109375" style="4" customWidth="1"/>
    <col min="9" max="9" width="11.42578125" style="4" customWidth="1"/>
    <col min="10" max="10" width="11.28515625" style="4" customWidth="1"/>
    <col min="11" max="256" width="9.140625" style="4"/>
    <col min="257" max="257" width="9.140625" style="4" customWidth="1"/>
    <col min="258" max="258" width="8.85546875" style="4" customWidth="1"/>
    <col min="259" max="259" width="8.140625" style="4" customWidth="1"/>
    <col min="260" max="260" width="24.42578125" style="4" customWidth="1"/>
    <col min="261" max="261" width="24.5703125" style="4" customWidth="1"/>
    <col min="262" max="262" width="9.85546875" style="4" customWidth="1"/>
    <col min="263" max="264" width="9.7109375" style="4" customWidth="1"/>
    <col min="265" max="265" width="11.42578125" style="4" customWidth="1"/>
    <col min="266" max="266" width="11.28515625" style="4" customWidth="1"/>
    <col min="267" max="512" width="9.140625" style="4"/>
    <col min="513" max="513" width="9.140625" style="4" customWidth="1"/>
    <col min="514" max="514" width="8.85546875" style="4" customWidth="1"/>
    <col min="515" max="515" width="8.140625" style="4" customWidth="1"/>
    <col min="516" max="516" width="24.42578125" style="4" customWidth="1"/>
    <col min="517" max="517" width="24.5703125" style="4" customWidth="1"/>
    <col min="518" max="518" width="9.85546875" style="4" customWidth="1"/>
    <col min="519" max="520" width="9.7109375" style="4" customWidth="1"/>
    <col min="521" max="521" width="11.42578125" style="4" customWidth="1"/>
    <col min="522" max="522" width="11.28515625" style="4" customWidth="1"/>
    <col min="523" max="768" width="9.140625" style="4"/>
    <col min="769" max="769" width="9.140625" style="4" customWidth="1"/>
    <col min="770" max="770" width="8.85546875" style="4" customWidth="1"/>
    <col min="771" max="771" width="8.140625" style="4" customWidth="1"/>
    <col min="772" max="772" width="24.42578125" style="4" customWidth="1"/>
    <col min="773" max="773" width="24.5703125" style="4" customWidth="1"/>
    <col min="774" max="774" width="9.85546875" style="4" customWidth="1"/>
    <col min="775" max="776" width="9.7109375" style="4" customWidth="1"/>
    <col min="777" max="777" width="11.42578125" style="4" customWidth="1"/>
    <col min="778" max="778" width="11.28515625" style="4" customWidth="1"/>
    <col min="779" max="1024" width="9.140625" style="4"/>
    <col min="1025" max="1025" width="9.140625" style="4" customWidth="1"/>
    <col min="1026" max="1026" width="8.85546875" style="4" customWidth="1"/>
    <col min="1027" max="1027" width="8.140625" style="4" customWidth="1"/>
    <col min="1028" max="1028" width="24.42578125" style="4" customWidth="1"/>
    <col min="1029" max="1029" width="24.5703125" style="4" customWidth="1"/>
    <col min="1030" max="1030" width="9.85546875" style="4" customWidth="1"/>
    <col min="1031" max="1032" width="9.7109375" style="4" customWidth="1"/>
    <col min="1033" max="1033" width="11.42578125" style="4" customWidth="1"/>
    <col min="1034" max="1034" width="11.28515625" style="4" customWidth="1"/>
    <col min="1035" max="1280" width="9.140625" style="4"/>
    <col min="1281" max="1281" width="9.140625" style="4" customWidth="1"/>
    <col min="1282" max="1282" width="8.85546875" style="4" customWidth="1"/>
    <col min="1283" max="1283" width="8.140625" style="4" customWidth="1"/>
    <col min="1284" max="1284" width="24.42578125" style="4" customWidth="1"/>
    <col min="1285" max="1285" width="24.5703125" style="4" customWidth="1"/>
    <col min="1286" max="1286" width="9.85546875" style="4" customWidth="1"/>
    <col min="1287" max="1288" width="9.7109375" style="4" customWidth="1"/>
    <col min="1289" max="1289" width="11.42578125" style="4" customWidth="1"/>
    <col min="1290" max="1290" width="11.28515625" style="4" customWidth="1"/>
    <col min="1291" max="1536" width="9.140625" style="4"/>
    <col min="1537" max="1537" width="9.140625" style="4" customWidth="1"/>
    <col min="1538" max="1538" width="8.85546875" style="4" customWidth="1"/>
    <col min="1539" max="1539" width="8.140625" style="4" customWidth="1"/>
    <col min="1540" max="1540" width="24.42578125" style="4" customWidth="1"/>
    <col min="1541" max="1541" width="24.5703125" style="4" customWidth="1"/>
    <col min="1542" max="1542" width="9.85546875" style="4" customWidth="1"/>
    <col min="1543" max="1544" width="9.7109375" style="4" customWidth="1"/>
    <col min="1545" max="1545" width="11.42578125" style="4" customWidth="1"/>
    <col min="1546" max="1546" width="11.28515625" style="4" customWidth="1"/>
    <col min="1547" max="1792" width="9.140625" style="4"/>
    <col min="1793" max="1793" width="9.140625" style="4" customWidth="1"/>
    <col min="1794" max="1794" width="8.85546875" style="4" customWidth="1"/>
    <col min="1795" max="1795" width="8.140625" style="4" customWidth="1"/>
    <col min="1796" max="1796" width="24.42578125" style="4" customWidth="1"/>
    <col min="1797" max="1797" width="24.5703125" style="4" customWidth="1"/>
    <col min="1798" max="1798" width="9.85546875" style="4" customWidth="1"/>
    <col min="1799" max="1800" width="9.7109375" style="4" customWidth="1"/>
    <col min="1801" max="1801" width="11.42578125" style="4" customWidth="1"/>
    <col min="1802" max="1802" width="11.28515625" style="4" customWidth="1"/>
    <col min="1803" max="2048" width="9.140625" style="4"/>
    <col min="2049" max="2049" width="9.140625" style="4" customWidth="1"/>
    <col min="2050" max="2050" width="8.85546875" style="4" customWidth="1"/>
    <col min="2051" max="2051" width="8.140625" style="4" customWidth="1"/>
    <col min="2052" max="2052" width="24.42578125" style="4" customWidth="1"/>
    <col min="2053" max="2053" width="24.5703125" style="4" customWidth="1"/>
    <col min="2054" max="2054" width="9.85546875" style="4" customWidth="1"/>
    <col min="2055" max="2056" width="9.7109375" style="4" customWidth="1"/>
    <col min="2057" max="2057" width="11.42578125" style="4" customWidth="1"/>
    <col min="2058" max="2058" width="11.28515625" style="4" customWidth="1"/>
    <col min="2059" max="2304" width="9.140625" style="4"/>
    <col min="2305" max="2305" width="9.140625" style="4" customWidth="1"/>
    <col min="2306" max="2306" width="8.85546875" style="4" customWidth="1"/>
    <col min="2307" max="2307" width="8.140625" style="4" customWidth="1"/>
    <col min="2308" max="2308" width="24.42578125" style="4" customWidth="1"/>
    <col min="2309" max="2309" width="24.5703125" style="4" customWidth="1"/>
    <col min="2310" max="2310" width="9.85546875" style="4" customWidth="1"/>
    <col min="2311" max="2312" width="9.7109375" style="4" customWidth="1"/>
    <col min="2313" max="2313" width="11.42578125" style="4" customWidth="1"/>
    <col min="2314" max="2314" width="11.28515625" style="4" customWidth="1"/>
    <col min="2315" max="2560" width="9.140625" style="4"/>
    <col min="2561" max="2561" width="9.140625" style="4" customWidth="1"/>
    <col min="2562" max="2562" width="8.85546875" style="4" customWidth="1"/>
    <col min="2563" max="2563" width="8.140625" style="4" customWidth="1"/>
    <col min="2564" max="2564" width="24.42578125" style="4" customWidth="1"/>
    <col min="2565" max="2565" width="24.5703125" style="4" customWidth="1"/>
    <col min="2566" max="2566" width="9.85546875" style="4" customWidth="1"/>
    <col min="2567" max="2568" width="9.7109375" style="4" customWidth="1"/>
    <col min="2569" max="2569" width="11.42578125" style="4" customWidth="1"/>
    <col min="2570" max="2570" width="11.28515625" style="4" customWidth="1"/>
    <col min="2571" max="2816" width="9.140625" style="4"/>
    <col min="2817" max="2817" width="9.140625" style="4" customWidth="1"/>
    <col min="2818" max="2818" width="8.85546875" style="4" customWidth="1"/>
    <col min="2819" max="2819" width="8.140625" style="4" customWidth="1"/>
    <col min="2820" max="2820" width="24.42578125" style="4" customWidth="1"/>
    <col min="2821" max="2821" width="24.5703125" style="4" customWidth="1"/>
    <col min="2822" max="2822" width="9.85546875" style="4" customWidth="1"/>
    <col min="2823" max="2824" width="9.7109375" style="4" customWidth="1"/>
    <col min="2825" max="2825" width="11.42578125" style="4" customWidth="1"/>
    <col min="2826" max="2826" width="11.28515625" style="4" customWidth="1"/>
    <col min="2827" max="3072" width="9.140625" style="4"/>
    <col min="3073" max="3073" width="9.140625" style="4" customWidth="1"/>
    <col min="3074" max="3074" width="8.85546875" style="4" customWidth="1"/>
    <col min="3075" max="3075" width="8.140625" style="4" customWidth="1"/>
    <col min="3076" max="3076" width="24.42578125" style="4" customWidth="1"/>
    <col min="3077" max="3077" width="24.5703125" style="4" customWidth="1"/>
    <col min="3078" max="3078" width="9.85546875" style="4" customWidth="1"/>
    <col min="3079" max="3080" width="9.7109375" style="4" customWidth="1"/>
    <col min="3081" max="3081" width="11.42578125" style="4" customWidth="1"/>
    <col min="3082" max="3082" width="11.28515625" style="4" customWidth="1"/>
    <col min="3083" max="3328" width="9.140625" style="4"/>
    <col min="3329" max="3329" width="9.140625" style="4" customWidth="1"/>
    <col min="3330" max="3330" width="8.85546875" style="4" customWidth="1"/>
    <col min="3331" max="3331" width="8.140625" style="4" customWidth="1"/>
    <col min="3332" max="3332" width="24.42578125" style="4" customWidth="1"/>
    <col min="3333" max="3333" width="24.5703125" style="4" customWidth="1"/>
    <col min="3334" max="3334" width="9.85546875" style="4" customWidth="1"/>
    <col min="3335" max="3336" width="9.7109375" style="4" customWidth="1"/>
    <col min="3337" max="3337" width="11.42578125" style="4" customWidth="1"/>
    <col min="3338" max="3338" width="11.28515625" style="4" customWidth="1"/>
    <col min="3339" max="3584" width="9.140625" style="4"/>
    <col min="3585" max="3585" width="9.140625" style="4" customWidth="1"/>
    <col min="3586" max="3586" width="8.85546875" style="4" customWidth="1"/>
    <col min="3587" max="3587" width="8.140625" style="4" customWidth="1"/>
    <col min="3588" max="3588" width="24.42578125" style="4" customWidth="1"/>
    <col min="3589" max="3589" width="24.5703125" style="4" customWidth="1"/>
    <col min="3590" max="3590" width="9.85546875" style="4" customWidth="1"/>
    <col min="3591" max="3592" width="9.7109375" style="4" customWidth="1"/>
    <col min="3593" max="3593" width="11.42578125" style="4" customWidth="1"/>
    <col min="3594" max="3594" width="11.28515625" style="4" customWidth="1"/>
    <col min="3595" max="3840" width="9.140625" style="4"/>
    <col min="3841" max="3841" width="9.140625" style="4" customWidth="1"/>
    <col min="3842" max="3842" width="8.85546875" style="4" customWidth="1"/>
    <col min="3843" max="3843" width="8.140625" style="4" customWidth="1"/>
    <col min="3844" max="3844" width="24.42578125" style="4" customWidth="1"/>
    <col min="3845" max="3845" width="24.5703125" style="4" customWidth="1"/>
    <col min="3846" max="3846" width="9.85546875" style="4" customWidth="1"/>
    <col min="3847" max="3848" width="9.7109375" style="4" customWidth="1"/>
    <col min="3849" max="3849" width="11.42578125" style="4" customWidth="1"/>
    <col min="3850" max="3850" width="11.28515625" style="4" customWidth="1"/>
    <col min="3851" max="4096" width="9.140625" style="4"/>
    <col min="4097" max="4097" width="9.140625" style="4" customWidth="1"/>
    <col min="4098" max="4098" width="8.85546875" style="4" customWidth="1"/>
    <col min="4099" max="4099" width="8.140625" style="4" customWidth="1"/>
    <col min="4100" max="4100" width="24.42578125" style="4" customWidth="1"/>
    <col min="4101" max="4101" width="24.5703125" style="4" customWidth="1"/>
    <col min="4102" max="4102" width="9.85546875" style="4" customWidth="1"/>
    <col min="4103" max="4104" width="9.7109375" style="4" customWidth="1"/>
    <col min="4105" max="4105" width="11.42578125" style="4" customWidth="1"/>
    <col min="4106" max="4106" width="11.28515625" style="4" customWidth="1"/>
    <col min="4107" max="4352" width="9.140625" style="4"/>
    <col min="4353" max="4353" width="9.140625" style="4" customWidth="1"/>
    <col min="4354" max="4354" width="8.85546875" style="4" customWidth="1"/>
    <col min="4355" max="4355" width="8.140625" style="4" customWidth="1"/>
    <col min="4356" max="4356" width="24.42578125" style="4" customWidth="1"/>
    <col min="4357" max="4357" width="24.5703125" style="4" customWidth="1"/>
    <col min="4358" max="4358" width="9.85546875" style="4" customWidth="1"/>
    <col min="4359" max="4360" width="9.7109375" style="4" customWidth="1"/>
    <col min="4361" max="4361" width="11.42578125" style="4" customWidth="1"/>
    <col min="4362" max="4362" width="11.28515625" style="4" customWidth="1"/>
    <col min="4363" max="4608" width="9.140625" style="4"/>
    <col min="4609" max="4609" width="9.140625" style="4" customWidth="1"/>
    <col min="4610" max="4610" width="8.85546875" style="4" customWidth="1"/>
    <col min="4611" max="4611" width="8.140625" style="4" customWidth="1"/>
    <col min="4612" max="4612" width="24.42578125" style="4" customWidth="1"/>
    <col min="4613" max="4613" width="24.5703125" style="4" customWidth="1"/>
    <col min="4614" max="4614" width="9.85546875" style="4" customWidth="1"/>
    <col min="4615" max="4616" width="9.7109375" style="4" customWidth="1"/>
    <col min="4617" max="4617" width="11.42578125" style="4" customWidth="1"/>
    <col min="4618" max="4618" width="11.28515625" style="4" customWidth="1"/>
    <col min="4619" max="4864" width="9.140625" style="4"/>
    <col min="4865" max="4865" width="9.140625" style="4" customWidth="1"/>
    <col min="4866" max="4866" width="8.85546875" style="4" customWidth="1"/>
    <col min="4867" max="4867" width="8.140625" style="4" customWidth="1"/>
    <col min="4868" max="4868" width="24.42578125" style="4" customWidth="1"/>
    <col min="4869" max="4869" width="24.5703125" style="4" customWidth="1"/>
    <col min="4870" max="4870" width="9.85546875" style="4" customWidth="1"/>
    <col min="4871" max="4872" width="9.7109375" style="4" customWidth="1"/>
    <col min="4873" max="4873" width="11.42578125" style="4" customWidth="1"/>
    <col min="4874" max="4874" width="11.28515625" style="4" customWidth="1"/>
    <col min="4875" max="5120" width="9.140625" style="4"/>
    <col min="5121" max="5121" width="9.140625" style="4" customWidth="1"/>
    <col min="5122" max="5122" width="8.85546875" style="4" customWidth="1"/>
    <col min="5123" max="5123" width="8.140625" style="4" customWidth="1"/>
    <col min="5124" max="5124" width="24.42578125" style="4" customWidth="1"/>
    <col min="5125" max="5125" width="24.5703125" style="4" customWidth="1"/>
    <col min="5126" max="5126" width="9.85546875" style="4" customWidth="1"/>
    <col min="5127" max="5128" width="9.7109375" style="4" customWidth="1"/>
    <col min="5129" max="5129" width="11.42578125" style="4" customWidth="1"/>
    <col min="5130" max="5130" width="11.28515625" style="4" customWidth="1"/>
    <col min="5131" max="5376" width="9.140625" style="4"/>
    <col min="5377" max="5377" width="9.140625" style="4" customWidth="1"/>
    <col min="5378" max="5378" width="8.85546875" style="4" customWidth="1"/>
    <col min="5379" max="5379" width="8.140625" style="4" customWidth="1"/>
    <col min="5380" max="5380" width="24.42578125" style="4" customWidth="1"/>
    <col min="5381" max="5381" width="24.5703125" style="4" customWidth="1"/>
    <col min="5382" max="5382" width="9.85546875" style="4" customWidth="1"/>
    <col min="5383" max="5384" width="9.7109375" style="4" customWidth="1"/>
    <col min="5385" max="5385" width="11.42578125" style="4" customWidth="1"/>
    <col min="5386" max="5386" width="11.28515625" style="4" customWidth="1"/>
    <col min="5387" max="5632" width="9.140625" style="4"/>
    <col min="5633" max="5633" width="9.140625" style="4" customWidth="1"/>
    <col min="5634" max="5634" width="8.85546875" style="4" customWidth="1"/>
    <col min="5635" max="5635" width="8.140625" style="4" customWidth="1"/>
    <col min="5636" max="5636" width="24.42578125" style="4" customWidth="1"/>
    <col min="5637" max="5637" width="24.5703125" style="4" customWidth="1"/>
    <col min="5638" max="5638" width="9.85546875" style="4" customWidth="1"/>
    <col min="5639" max="5640" width="9.7109375" style="4" customWidth="1"/>
    <col min="5641" max="5641" width="11.42578125" style="4" customWidth="1"/>
    <col min="5642" max="5642" width="11.28515625" style="4" customWidth="1"/>
    <col min="5643" max="5888" width="9.140625" style="4"/>
    <col min="5889" max="5889" width="9.140625" style="4" customWidth="1"/>
    <col min="5890" max="5890" width="8.85546875" style="4" customWidth="1"/>
    <col min="5891" max="5891" width="8.140625" style="4" customWidth="1"/>
    <col min="5892" max="5892" width="24.42578125" style="4" customWidth="1"/>
    <col min="5893" max="5893" width="24.5703125" style="4" customWidth="1"/>
    <col min="5894" max="5894" width="9.85546875" style="4" customWidth="1"/>
    <col min="5895" max="5896" width="9.7109375" style="4" customWidth="1"/>
    <col min="5897" max="5897" width="11.42578125" style="4" customWidth="1"/>
    <col min="5898" max="5898" width="11.28515625" style="4" customWidth="1"/>
    <col min="5899" max="6144" width="9.140625" style="4"/>
    <col min="6145" max="6145" width="9.140625" style="4" customWidth="1"/>
    <col min="6146" max="6146" width="8.85546875" style="4" customWidth="1"/>
    <col min="6147" max="6147" width="8.140625" style="4" customWidth="1"/>
    <col min="6148" max="6148" width="24.42578125" style="4" customWidth="1"/>
    <col min="6149" max="6149" width="24.5703125" style="4" customWidth="1"/>
    <col min="6150" max="6150" width="9.85546875" style="4" customWidth="1"/>
    <col min="6151" max="6152" width="9.7109375" style="4" customWidth="1"/>
    <col min="6153" max="6153" width="11.42578125" style="4" customWidth="1"/>
    <col min="6154" max="6154" width="11.28515625" style="4" customWidth="1"/>
    <col min="6155" max="6400" width="9.140625" style="4"/>
    <col min="6401" max="6401" width="9.140625" style="4" customWidth="1"/>
    <col min="6402" max="6402" width="8.85546875" style="4" customWidth="1"/>
    <col min="6403" max="6403" width="8.140625" style="4" customWidth="1"/>
    <col min="6404" max="6404" width="24.42578125" style="4" customWidth="1"/>
    <col min="6405" max="6405" width="24.5703125" style="4" customWidth="1"/>
    <col min="6406" max="6406" width="9.85546875" style="4" customWidth="1"/>
    <col min="6407" max="6408" width="9.7109375" style="4" customWidth="1"/>
    <col min="6409" max="6409" width="11.42578125" style="4" customWidth="1"/>
    <col min="6410" max="6410" width="11.28515625" style="4" customWidth="1"/>
    <col min="6411" max="6656" width="9.140625" style="4"/>
    <col min="6657" max="6657" width="9.140625" style="4" customWidth="1"/>
    <col min="6658" max="6658" width="8.85546875" style="4" customWidth="1"/>
    <col min="6659" max="6659" width="8.140625" style="4" customWidth="1"/>
    <col min="6660" max="6660" width="24.42578125" style="4" customWidth="1"/>
    <col min="6661" max="6661" width="24.5703125" style="4" customWidth="1"/>
    <col min="6662" max="6662" width="9.85546875" style="4" customWidth="1"/>
    <col min="6663" max="6664" width="9.7109375" style="4" customWidth="1"/>
    <col min="6665" max="6665" width="11.42578125" style="4" customWidth="1"/>
    <col min="6666" max="6666" width="11.28515625" style="4" customWidth="1"/>
    <col min="6667" max="6912" width="9.140625" style="4"/>
    <col min="6913" max="6913" width="9.140625" style="4" customWidth="1"/>
    <col min="6914" max="6914" width="8.85546875" style="4" customWidth="1"/>
    <col min="6915" max="6915" width="8.140625" style="4" customWidth="1"/>
    <col min="6916" max="6916" width="24.42578125" style="4" customWidth="1"/>
    <col min="6917" max="6917" width="24.5703125" style="4" customWidth="1"/>
    <col min="6918" max="6918" width="9.85546875" style="4" customWidth="1"/>
    <col min="6919" max="6920" width="9.7109375" style="4" customWidth="1"/>
    <col min="6921" max="6921" width="11.42578125" style="4" customWidth="1"/>
    <col min="6922" max="6922" width="11.28515625" style="4" customWidth="1"/>
    <col min="6923" max="7168" width="9.140625" style="4"/>
    <col min="7169" max="7169" width="9.140625" style="4" customWidth="1"/>
    <col min="7170" max="7170" width="8.85546875" style="4" customWidth="1"/>
    <col min="7171" max="7171" width="8.140625" style="4" customWidth="1"/>
    <col min="7172" max="7172" width="24.42578125" style="4" customWidth="1"/>
    <col min="7173" max="7173" width="24.5703125" style="4" customWidth="1"/>
    <col min="7174" max="7174" width="9.85546875" style="4" customWidth="1"/>
    <col min="7175" max="7176" width="9.7109375" style="4" customWidth="1"/>
    <col min="7177" max="7177" width="11.42578125" style="4" customWidth="1"/>
    <col min="7178" max="7178" width="11.28515625" style="4" customWidth="1"/>
    <col min="7179" max="7424" width="9.140625" style="4"/>
    <col min="7425" max="7425" width="9.140625" style="4" customWidth="1"/>
    <col min="7426" max="7426" width="8.85546875" style="4" customWidth="1"/>
    <col min="7427" max="7427" width="8.140625" style="4" customWidth="1"/>
    <col min="7428" max="7428" width="24.42578125" style="4" customWidth="1"/>
    <col min="7429" max="7429" width="24.5703125" style="4" customWidth="1"/>
    <col min="7430" max="7430" width="9.85546875" style="4" customWidth="1"/>
    <col min="7431" max="7432" width="9.7109375" style="4" customWidth="1"/>
    <col min="7433" max="7433" width="11.42578125" style="4" customWidth="1"/>
    <col min="7434" max="7434" width="11.28515625" style="4" customWidth="1"/>
    <col min="7435" max="7680" width="9.140625" style="4"/>
    <col min="7681" max="7681" width="9.140625" style="4" customWidth="1"/>
    <col min="7682" max="7682" width="8.85546875" style="4" customWidth="1"/>
    <col min="7683" max="7683" width="8.140625" style="4" customWidth="1"/>
    <col min="7684" max="7684" width="24.42578125" style="4" customWidth="1"/>
    <col min="7685" max="7685" width="24.5703125" style="4" customWidth="1"/>
    <col min="7686" max="7686" width="9.85546875" style="4" customWidth="1"/>
    <col min="7687" max="7688" width="9.7109375" style="4" customWidth="1"/>
    <col min="7689" max="7689" width="11.42578125" style="4" customWidth="1"/>
    <col min="7690" max="7690" width="11.28515625" style="4" customWidth="1"/>
    <col min="7691" max="7936" width="9.140625" style="4"/>
    <col min="7937" max="7937" width="9.140625" style="4" customWidth="1"/>
    <col min="7938" max="7938" width="8.85546875" style="4" customWidth="1"/>
    <col min="7939" max="7939" width="8.140625" style="4" customWidth="1"/>
    <col min="7940" max="7940" width="24.42578125" style="4" customWidth="1"/>
    <col min="7941" max="7941" width="24.5703125" style="4" customWidth="1"/>
    <col min="7942" max="7942" width="9.85546875" style="4" customWidth="1"/>
    <col min="7943" max="7944" width="9.7109375" style="4" customWidth="1"/>
    <col min="7945" max="7945" width="11.42578125" style="4" customWidth="1"/>
    <col min="7946" max="7946" width="11.28515625" style="4" customWidth="1"/>
    <col min="7947" max="8192" width="9.140625" style="4"/>
    <col min="8193" max="8193" width="9.140625" style="4" customWidth="1"/>
    <col min="8194" max="8194" width="8.85546875" style="4" customWidth="1"/>
    <col min="8195" max="8195" width="8.140625" style="4" customWidth="1"/>
    <col min="8196" max="8196" width="24.42578125" style="4" customWidth="1"/>
    <col min="8197" max="8197" width="24.5703125" style="4" customWidth="1"/>
    <col min="8198" max="8198" width="9.85546875" style="4" customWidth="1"/>
    <col min="8199" max="8200" width="9.7109375" style="4" customWidth="1"/>
    <col min="8201" max="8201" width="11.42578125" style="4" customWidth="1"/>
    <col min="8202" max="8202" width="11.28515625" style="4" customWidth="1"/>
    <col min="8203" max="8448" width="9.140625" style="4"/>
    <col min="8449" max="8449" width="9.140625" style="4" customWidth="1"/>
    <col min="8450" max="8450" width="8.85546875" style="4" customWidth="1"/>
    <col min="8451" max="8451" width="8.140625" style="4" customWidth="1"/>
    <col min="8452" max="8452" width="24.42578125" style="4" customWidth="1"/>
    <col min="8453" max="8453" width="24.5703125" style="4" customWidth="1"/>
    <col min="8454" max="8454" width="9.85546875" style="4" customWidth="1"/>
    <col min="8455" max="8456" width="9.7109375" style="4" customWidth="1"/>
    <col min="8457" max="8457" width="11.42578125" style="4" customWidth="1"/>
    <col min="8458" max="8458" width="11.28515625" style="4" customWidth="1"/>
    <col min="8459" max="8704" width="9.140625" style="4"/>
    <col min="8705" max="8705" width="9.140625" style="4" customWidth="1"/>
    <col min="8706" max="8706" width="8.85546875" style="4" customWidth="1"/>
    <col min="8707" max="8707" width="8.140625" style="4" customWidth="1"/>
    <col min="8708" max="8708" width="24.42578125" style="4" customWidth="1"/>
    <col min="8709" max="8709" width="24.5703125" style="4" customWidth="1"/>
    <col min="8710" max="8710" width="9.85546875" style="4" customWidth="1"/>
    <col min="8711" max="8712" width="9.7109375" style="4" customWidth="1"/>
    <col min="8713" max="8713" width="11.42578125" style="4" customWidth="1"/>
    <col min="8714" max="8714" width="11.28515625" style="4" customWidth="1"/>
    <col min="8715" max="8960" width="9.140625" style="4"/>
    <col min="8961" max="8961" width="9.140625" style="4" customWidth="1"/>
    <col min="8962" max="8962" width="8.85546875" style="4" customWidth="1"/>
    <col min="8963" max="8963" width="8.140625" style="4" customWidth="1"/>
    <col min="8964" max="8964" width="24.42578125" style="4" customWidth="1"/>
    <col min="8965" max="8965" width="24.5703125" style="4" customWidth="1"/>
    <col min="8966" max="8966" width="9.85546875" style="4" customWidth="1"/>
    <col min="8967" max="8968" width="9.7109375" style="4" customWidth="1"/>
    <col min="8969" max="8969" width="11.42578125" style="4" customWidth="1"/>
    <col min="8970" max="8970" width="11.28515625" style="4" customWidth="1"/>
    <col min="8971" max="9216" width="9.140625" style="4"/>
    <col min="9217" max="9217" width="9.140625" style="4" customWidth="1"/>
    <col min="9218" max="9218" width="8.85546875" style="4" customWidth="1"/>
    <col min="9219" max="9219" width="8.140625" style="4" customWidth="1"/>
    <col min="9220" max="9220" width="24.42578125" style="4" customWidth="1"/>
    <col min="9221" max="9221" width="24.5703125" style="4" customWidth="1"/>
    <col min="9222" max="9222" width="9.85546875" style="4" customWidth="1"/>
    <col min="9223" max="9224" width="9.7109375" style="4" customWidth="1"/>
    <col min="9225" max="9225" width="11.42578125" style="4" customWidth="1"/>
    <col min="9226" max="9226" width="11.28515625" style="4" customWidth="1"/>
    <col min="9227" max="9472" width="9.140625" style="4"/>
    <col min="9473" max="9473" width="9.140625" style="4" customWidth="1"/>
    <col min="9474" max="9474" width="8.85546875" style="4" customWidth="1"/>
    <col min="9475" max="9475" width="8.140625" style="4" customWidth="1"/>
    <col min="9476" max="9476" width="24.42578125" style="4" customWidth="1"/>
    <col min="9477" max="9477" width="24.5703125" style="4" customWidth="1"/>
    <col min="9478" max="9478" width="9.85546875" style="4" customWidth="1"/>
    <col min="9479" max="9480" width="9.7109375" style="4" customWidth="1"/>
    <col min="9481" max="9481" width="11.42578125" style="4" customWidth="1"/>
    <col min="9482" max="9482" width="11.28515625" style="4" customWidth="1"/>
    <col min="9483" max="9728" width="9.140625" style="4"/>
    <col min="9729" max="9729" width="9.140625" style="4" customWidth="1"/>
    <col min="9730" max="9730" width="8.85546875" style="4" customWidth="1"/>
    <col min="9731" max="9731" width="8.140625" style="4" customWidth="1"/>
    <col min="9732" max="9732" width="24.42578125" style="4" customWidth="1"/>
    <col min="9733" max="9733" width="24.5703125" style="4" customWidth="1"/>
    <col min="9734" max="9734" width="9.85546875" style="4" customWidth="1"/>
    <col min="9735" max="9736" width="9.7109375" style="4" customWidth="1"/>
    <col min="9737" max="9737" width="11.42578125" style="4" customWidth="1"/>
    <col min="9738" max="9738" width="11.28515625" style="4" customWidth="1"/>
    <col min="9739" max="9984" width="9.140625" style="4"/>
    <col min="9985" max="9985" width="9.140625" style="4" customWidth="1"/>
    <col min="9986" max="9986" width="8.85546875" style="4" customWidth="1"/>
    <col min="9987" max="9987" width="8.140625" style="4" customWidth="1"/>
    <col min="9988" max="9988" width="24.42578125" style="4" customWidth="1"/>
    <col min="9989" max="9989" width="24.5703125" style="4" customWidth="1"/>
    <col min="9990" max="9990" width="9.85546875" style="4" customWidth="1"/>
    <col min="9991" max="9992" width="9.7109375" style="4" customWidth="1"/>
    <col min="9993" max="9993" width="11.42578125" style="4" customWidth="1"/>
    <col min="9994" max="9994" width="11.28515625" style="4" customWidth="1"/>
    <col min="9995" max="10240" width="9.140625" style="4"/>
    <col min="10241" max="10241" width="9.140625" style="4" customWidth="1"/>
    <col min="10242" max="10242" width="8.85546875" style="4" customWidth="1"/>
    <col min="10243" max="10243" width="8.140625" style="4" customWidth="1"/>
    <col min="10244" max="10244" width="24.42578125" style="4" customWidth="1"/>
    <col min="10245" max="10245" width="24.5703125" style="4" customWidth="1"/>
    <col min="10246" max="10246" width="9.85546875" style="4" customWidth="1"/>
    <col min="10247" max="10248" width="9.7109375" style="4" customWidth="1"/>
    <col min="10249" max="10249" width="11.42578125" style="4" customWidth="1"/>
    <col min="10250" max="10250" width="11.28515625" style="4" customWidth="1"/>
    <col min="10251" max="10496" width="9.140625" style="4"/>
    <col min="10497" max="10497" width="9.140625" style="4" customWidth="1"/>
    <col min="10498" max="10498" width="8.85546875" style="4" customWidth="1"/>
    <col min="10499" max="10499" width="8.140625" style="4" customWidth="1"/>
    <col min="10500" max="10500" width="24.42578125" style="4" customWidth="1"/>
    <col min="10501" max="10501" width="24.5703125" style="4" customWidth="1"/>
    <col min="10502" max="10502" width="9.85546875" style="4" customWidth="1"/>
    <col min="10503" max="10504" width="9.7109375" style="4" customWidth="1"/>
    <col min="10505" max="10505" width="11.42578125" style="4" customWidth="1"/>
    <col min="10506" max="10506" width="11.28515625" style="4" customWidth="1"/>
    <col min="10507" max="10752" width="9.140625" style="4"/>
    <col min="10753" max="10753" width="9.140625" style="4" customWidth="1"/>
    <col min="10754" max="10754" width="8.85546875" style="4" customWidth="1"/>
    <col min="10755" max="10755" width="8.140625" style="4" customWidth="1"/>
    <col min="10756" max="10756" width="24.42578125" style="4" customWidth="1"/>
    <col min="10757" max="10757" width="24.5703125" style="4" customWidth="1"/>
    <col min="10758" max="10758" width="9.85546875" style="4" customWidth="1"/>
    <col min="10759" max="10760" width="9.7109375" style="4" customWidth="1"/>
    <col min="10761" max="10761" width="11.42578125" style="4" customWidth="1"/>
    <col min="10762" max="10762" width="11.28515625" style="4" customWidth="1"/>
    <col min="10763" max="11008" width="9.140625" style="4"/>
    <col min="11009" max="11009" width="9.140625" style="4" customWidth="1"/>
    <col min="11010" max="11010" width="8.85546875" style="4" customWidth="1"/>
    <col min="11011" max="11011" width="8.140625" style="4" customWidth="1"/>
    <col min="11012" max="11012" width="24.42578125" style="4" customWidth="1"/>
    <col min="11013" max="11013" width="24.5703125" style="4" customWidth="1"/>
    <col min="11014" max="11014" width="9.85546875" style="4" customWidth="1"/>
    <col min="11015" max="11016" width="9.7109375" style="4" customWidth="1"/>
    <col min="11017" max="11017" width="11.42578125" style="4" customWidth="1"/>
    <col min="11018" max="11018" width="11.28515625" style="4" customWidth="1"/>
    <col min="11019" max="11264" width="9.140625" style="4"/>
    <col min="11265" max="11265" width="9.140625" style="4" customWidth="1"/>
    <col min="11266" max="11266" width="8.85546875" style="4" customWidth="1"/>
    <col min="11267" max="11267" width="8.140625" style="4" customWidth="1"/>
    <col min="11268" max="11268" width="24.42578125" style="4" customWidth="1"/>
    <col min="11269" max="11269" width="24.5703125" style="4" customWidth="1"/>
    <col min="11270" max="11270" width="9.85546875" style="4" customWidth="1"/>
    <col min="11271" max="11272" width="9.7109375" style="4" customWidth="1"/>
    <col min="11273" max="11273" width="11.42578125" style="4" customWidth="1"/>
    <col min="11274" max="11274" width="11.28515625" style="4" customWidth="1"/>
    <col min="11275" max="11520" width="9.140625" style="4"/>
    <col min="11521" max="11521" width="9.140625" style="4" customWidth="1"/>
    <col min="11522" max="11522" width="8.85546875" style="4" customWidth="1"/>
    <col min="11523" max="11523" width="8.140625" style="4" customWidth="1"/>
    <col min="11524" max="11524" width="24.42578125" style="4" customWidth="1"/>
    <col min="11525" max="11525" width="24.5703125" style="4" customWidth="1"/>
    <col min="11526" max="11526" width="9.85546875" style="4" customWidth="1"/>
    <col min="11527" max="11528" width="9.7109375" style="4" customWidth="1"/>
    <col min="11529" max="11529" width="11.42578125" style="4" customWidth="1"/>
    <col min="11530" max="11530" width="11.28515625" style="4" customWidth="1"/>
    <col min="11531" max="11776" width="9.140625" style="4"/>
    <col min="11777" max="11777" width="9.140625" style="4" customWidth="1"/>
    <col min="11778" max="11778" width="8.85546875" style="4" customWidth="1"/>
    <col min="11779" max="11779" width="8.140625" style="4" customWidth="1"/>
    <col min="11780" max="11780" width="24.42578125" style="4" customWidth="1"/>
    <col min="11781" max="11781" width="24.5703125" style="4" customWidth="1"/>
    <col min="11782" max="11782" width="9.85546875" style="4" customWidth="1"/>
    <col min="11783" max="11784" width="9.7109375" style="4" customWidth="1"/>
    <col min="11785" max="11785" width="11.42578125" style="4" customWidth="1"/>
    <col min="11786" max="11786" width="11.28515625" style="4" customWidth="1"/>
    <col min="11787" max="12032" width="9.140625" style="4"/>
    <col min="12033" max="12033" width="9.140625" style="4" customWidth="1"/>
    <col min="12034" max="12034" width="8.85546875" style="4" customWidth="1"/>
    <col min="12035" max="12035" width="8.140625" style="4" customWidth="1"/>
    <col min="12036" max="12036" width="24.42578125" style="4" customWidth="1"/>
    <col min="12037" max="12037" width="24.5703125" style="4" customWidth="1"/>
    <col min="12038" max="12038" width="9.85546875" style="4" customWidth="1"/>
    <col min="12039" max="12040" width="9.7109375" style="4" customWidth="1"/>
    <col min="12041" max="12041" width="11.42578125" style="4" customWidth="1"/>
    <col min="12042" max="12042" width="11.28515625" style="4" customWidth="1"/>
    <col min="12043" max="12288" width="9.140625" style="4"/>
    <col min="12289" max="12289" width="9.140625" style="4" customWidth="1"/>
    <col min="12290" max="12290" width="8.85546875" style="4" customWidth="1"/>
    <col min="12291" max="12291" width="8.140625" style="4" customWidth="1"/>
    <col min="12292" max="12292" width="24.42578125" style="4" customWidth="1"/>
    <col min="12293" max="12293" width="24.5703125" style="4" customWidth="1"/>
    <col min="12294" max="12294" width="9.85546875" style="4" customWidth="1"/>
    <col min="12295" max="12296" width="9.7109375" style="4" customWidth="1"/>
    <col min="12297" max="12297" width="11.42578125" style="4" customWidth="1"/>
    <col min="12298" max="12298" width="11.28515625" style="4" customWidth="1"/>
    <col min="12299" max="12544" width="9.140625" style="4"/>
    <col min="12545" max="12545" width="9.140625" style="4" customWidth="1"/>
    <col min="12546" max="12546" width="8.85546875" style="4" customWidth="1"/>
    <col min="12547" max="12547" width="8.140625" style="4" customWidth="1"/>
    <col min="12548" max="12548" width="24.42578125" style="4" customWidth="1"/>
    <col min="12549" max="12549" width="24.5703125" style="4" customWidth="1"/>
    <col min="12550" max="12550" width="9.85546875" style="4" customWidth="1"/>
    <col min="12551" max="12552" width="9.7109375" style="4" customWidth="1"/>
    <col min="12553" max="12553" width="11.42578125" style="4" customWidth="1"/>
    <col min="12554" max="12554" width="11.28515625" style="4" customWidth="1"/>
    <col min="12555" max="12800" width="9.140625" style="4"/>
    <col min="12801" max="12801" width="9.140625" style="4" customWidth="1"/>
    <col min="12802" max="12802" width="8.85546875" style="4" customWidth="1"/>
    <col min="12803" max="12803" width="8.140625" style="4" customWidth="1"/>
    <col min="12804" max="12804" width="24.42578125" style="4" customWidth="1"/>
    <col min="12805" max="12805" width="24.5703125" style="4" customWidth="1"/>
    <col min="12806" max="12806" width="9.85546875" style="4" customWidth="1"/>
    <col min="12807" max="12808" width="9.7109375" style="4" customWidth="1"/>
    <col min="12809" max="12809" width="11.42578125" style="4" customWidth="1"/>
    <col min="12810" max="12810" width="11.28515625" style="4" customWidth="1"/>
    <col min="12811" max="13056" width="9.140625" style="4"/>
    <col min="13057" max="13057" width="9.140625" style="4" customWidth="1"/>
    <col min="13058" max="13058" width="8.85546875" style="4" customWidth="1"/>
    <col min="13059" max="13059" width="8.140625" style="4" customWidth="1"/>
    <col min="13060" max="13060" width="24.42578125" style="4" customWidth="1"/>
    <col min="13061" max="13061" width="24.5703125" style="4" customWidth="1"/>
    <col min="13062" max="13062" width="9.85546875" style="4" customWidth="1"/>
    <col min="13063" max="13064" width="9.7109375" style="4" customWidth="1"/>
    <col min="13065" max="13065" width="11.42578125" style="4" customWidth="1"/>
    <col min="13066" max="13066" width="11.28515625" style="4" customWidth="1"/>
    <col min="13067" max="13312" width="9.140625" style="4"/>
    <col min="13313" max="13313" width="9.140625" style="4" customWidth="1"/>
    <col min="13314" max="13314" width="8.85546875" style="4" customWidth="1"/>
    <col min="13315" max="13315" width="8.140625" style="4" customWidth="1"/>
    <col min="13316" max="13316" width="24.42578125" style="4" customWidth="1"/>
    <col min="13317" max="13317" width="24.5703125" style="4" customWidth="1"/>
    <col min="13318" max="13318" width="9.85546875" style="4" customWidth="1"/>
    <col min="13319" max="13320" width="9.7109375" style="4" customWidth="1"/>
    <col min="13321" max="13321" width="11.42578125" style="4" customWidth="1"/>
    <col min="13322" max="13322" width="11.28515625" style="4" customWidth="1"/>
    <col min="13323" max="13568" width="9.140625" style="4"/>
    <col min="13569" max="13569" width="9.140625" style="4" customWidth="1"/>
    <col min="13570" max="13570" width="8.85546875" style="4" customWidth="1"/>
    <col min="13571" max="13571" width="8.140625" style="4" customWidth="1"/>
    <col min="13572" max="13572" width="24.42578125" style="4" customWidth="1"/>
    <col min="13573" max="13573" width="24.5703125" style="4" customWidth="1"/>
    <col min="13574" max="13574" width="9.85546875" style="4" customWidth="1"/>
    <col min="13575" max="13576" width="9.7109375" style="4" customWidth="1"/>
    <col min="13577" max="13577" width="11.42578125" style="4" customWidth="1"/>
    <col min="13578" max="13578" width="11.28515625" style="4" customWidth="1"/>
    <col min="13579" max="13824" width="9.140625" style="4"/>
    <col min="13825" max="13825" width="9.140625" style="4" customWidth="1"/>
    <col min="13826" max="13826" width="8.85546875" style="4" customWidth="1"/>
    <col min="13827" max="13827" width="8.140625" style="4" customWidth="1"/>
    <col min="13828" max="13828" width="24.42578125" style="4" customWidth="1"/>
    <col min="13829" max="13829" width="24.5703125" style="4" customWidth="1"/>
    <col min="13830" max="13830" width="9.85546875" style="4" customWidth="1"/>
    <col min="13831" max="13832" width="9.7109375" style="4" customWidth="1"/>
    <col min="13833" max="13833" width="11.42578125" style="4" customWidth="1"/>
    <col min="13834" max="13834" width="11.28515625" style="4" customWidth="1"/>
    <col min="13835" max="14080" width="9.140625" style="4"/>
    <col min="14081" max="14081" width="9.140625" style="4" customWidth="1"/>
    <col min="14082" max="14082" width="8.85546875" style="4" customWidth="1"/>
    <col min="14083" max="14083" width="8.140625" style="4" customWidth="1"/>
    <col min="14084" max="14084" width="24.42578125" style="4" customWidth="1"/>
    <col min="14085" max="14085" width="24.5703125" style="4" customWidth="1"/>
    <col min="14086" max="14086" width="9.85546875" style="4" customWidth="1"/>
    <col min="14087" max="14088" width="9.7109375" style="4" customWidth="1"/>
    <col min="14089" max="14089" width="11.42578125" style="4" customWidth="1"/>
    <col min="14090" max="14090" width="11.28515625" style="4" customWidth="1"/>
    <col min="14091" max="14336" width="9.140625" style="4"/>
    <col min="14337" max="14337" width="9.140625" style="4" customWidth="1"/>
    <col min="14338" max="14338" width="8.85546875" style="4" customWidth="1"/>
    <col min="14339" max="14339" width="8.140625" style="4" customWidth="1"/>
    <col min="14340" max="14340" width="24.42578125" style="4" customWidth="1"/>
    <col min="14341" max="14341" width="24.5703125" style="4" customWidth="1"/>
    <col min="14342" max="14342" width="9.85546875" style="4" customWidth="1"/>
    <col min="14343" max="14344" width="9.7109375" style="4" customWidth="1"/>
    <col min="14345" max="14345" width="11.42578125" style="4" customWidth="1"/>
    <col min="14346" max="14346" width="11.28515625" style="4" customWidth="1"/>
    <col min="14347" max="14592" width="9.140625" style="4"/>
    <col min="14593" max="14593" width="9.140625" style="4" customWidth="1"/>
    <col min="14594" max="14594" width="8.85546875" style="4" customWidth="1"/>
    <col min="14595" max="14595" width="8.140625" style="4" customWidth="1"/>
    <col min="14596" max="14596" width="24.42578125" style="4" customWidth="1"/>
    <col min="14597" max="14597" width="24.5703125" style="4" customWidth="1"/>
    <col min="14598" max="14598" width="9.85546875" style="4" customWidth="1"/>
    <col min="14599" max="14600" width="9.7109375" style="4" customWidth="1"/>
    <col min="14601" max="14601" width="11.42578125" style="4" customWidth="1"/>
    <col min="14602" max="14602" width="11.28515625" style="4" customWidth="1"/>
    <col min="14603" max="14848" width="9.140625" style="4"/>
    <col min="14849" max="14849" width="9.140625" style="4" customWidth="1"/>
    <col min="14850" max="14850" width="8.85546875" style="4" customWidth="1"/>
    <col min="14851" max="14851" width="8.140625" style="4" customWidth="1"/>
    <col min="14852" max="14852" width="24.42578125" style="4" customWidth="1"/>
    <col min="14853" max="14853" width="24.5703125" style="4" customWidth="1"/>
    <col min="14854" max="14854" width="9.85546875" style="4" customWidth="1"/>
    <col min="14855" max="14856" width="9.7109375" style="4" customWidth="1"/>
    <col min="14857" max="14857" width="11.42578125" style="4" customWidth="1"/>
    <col min="14858" max="14858" width="11.28515625" style="4" customWidth="1"/>
    <col min="14859" max="15104" width="9.140625" style="4"/>
    <col min="15105" max="15105" width="9.140625" style="4" customWidth="1"/>
    <col min="15106" max="15106" width="8.85546875" style="4" customWidth="1"/>
    <col min="15107" max="15107" width="8.140625" style="4" customWidth="1"/>
    <col min="15108" max="15108" width="24.42578125" style="4" customWidth="1"/>
    <col min="15109" max="15109" width="24.5703125" style="4" customWidth="1"/>
    <col min="15110" max="15110" width="9.85546875" style="4" customWidth="1"/>
    <col min="15111" max="15112" width="9.7109375" style="4" customWidth="1"/>
    <col min="15113" max="15113" width="11.42578125" style="4" customWidth="1"/>
    <col min="15114" max="15114" width="11.28515625" style="4" customWidth="1"/>
    <col min="15115" max="15360" width="9.140625" style="4"/>
    <col min="15361" max="15361" width="9.140625" style="4" customWidth="1"/>
    <col min="15362" max="15362" width="8.85546875" style="4" customWidth="1"/>
    <col min="15363" max="15363" width="8.140625" style="4" customWidth="1"/>
    <col min="15364" max="15364" width="24.42578125" style="4" customWidth="1"/>
    <col min="15365" max="15365" width="24.5703125" style="4" customWidth="1"/>
    <col min="15366" max="15366" width="9.85546875" style="4" customWidth="1"/>
    <col min="15367" max="15368" width="9.7109375" style="4" customWidth="1"/>
    <col min="15369" max="15369" width="11.42578125" style="4" customWidth="1"/>
    <col min="15370" max="15370" width="11.28515625" style="4" customWidth="1"/>
    <col min="15371" max="15616" width="9.140625" style="4"/>
    <col min="15617" max="15617" width="9.140625" style="4" customWidth="1"/>
    <col min="15618" max="15618" width="8.85546875" style="4" customWidth="1"/>
    <col min="15619" max="15619" width="8.140625" style="4" customWidth="1"/>
    <col min="15620" max="15620" width="24.42578125" style="4" customWidth="1"/>
    <col min="15621" max="15621" width="24.5703125" style="4" customWidth="1"/>
    <col min="15622" max="15622" width="9.85546875" style="4" customWidth="1"/>
    <col min="15623" max="15624" width="9.7109375" style="4" customWidth="1"/>
    <col min="15625" max="15625" width="11.42578125" style="4" customWidth="1"/>
    <col min="15626" max="15626" width="11.28515625" style="4" customWidth="1"/>
    <col min="15627" max="15872" width="9.140625" style="4"/>
    <col min="15873" max="15873" width="9.140625" style="4" customWidth="1"/>
    <col min="15874" max="15874" width="8.85546875" style="4" customWidth="1"/>
    <col min="15875" max="15875" width="8.140625" style="4" customWidth="1"/>
    <col min="15876" max="15876" width="24.42578125" style="4" customWidth="1"/>
    <col min="15877" max="15877" width="24.5703125" style="4" customWidth="1"/>
    <col min="15878" max="15878" width="9.85546875" style="4" customWidth="1"/>
    <col min="15879" max="15880" width="9.7109375" style="4" customWidth="1"/>
    <col min="15881" max="15881" width="11.42578125" style="4" customWidth="1"/>
    <col min="15882" max="15882" width="11.28515625" style="4" customWidth="1"/>
    <col min="15883" max="16128" width="9.140625" style="4"/>
    <col min="16129" max="16129" width="9.140625" style="4" customWidth="1"/>
    <col min="16130" max="16130" width="8.85546875" style="4" customWidth="1"/>
    <col min="16131" max="16131" width="8.140625" style="4" customWidth="1"/>
    <col min="16132" max="16132" width="24.42578125" style="4" customWidth="1"/>
    <col min="16133" max="16133" width="24.5703125" style="4" customWidth="1"/>
    <col min="16134" max="16134" width="9.85546875" style="4" customWidth="1"/>
    <col min="16135" max="16136" width="9.7109375" style="4" customWidth="1"/>
    <col min="16137" max="16137" width="11.42578125" style="4" customWidth="1"/>
    <col min="16138" max="16138" width="11.28515625" style="4" customWidth="1"/>
    <col min="16139" max="16384" width="9.140625" style="4"/>
  </cols>
  <sheetData>
    <row r="1" spans="1:10">
      <c r="I1" s="4" t="s">
        <v>287</v>
      </c>
      <c r="J1" s="234"/>
    </row>
    <row r="2" spans="1:10">
      <c r="I2" s="303" t="s">
        <v>165</v>
      </c>
      <c r="J2" s="303"/>
    </row>
    <row r="3" spans="1:10">
      <c r="I3" s="4" t="s">
        <v>288</v>
      </c>
    </row>
    <row r="4" spans="1:10" ht="14.25" customHeight="1">
      <c r="A4" s="304" t="s">
        <v>289</v>
      </c>
      <c r="B4" s="304"/>
      <c r="C4" s="304"/>
      <c r="D4" s="304"/>
      <c r="E4" s="304"/>
      <c r="F4" s="304"/>
      <c r="G4" s="304"/>
      <c r="H4" s="304"/>
      <c r="I4" s="304"/>
      <c r="J4" s="4" t="s">
        <v>199</v>
      </c>
    </row>
    <row r="5" spans="1:10" ht="24" customHeight="1">
      <c r="A5" s="305" t="s">
        <v>166</v>
      </c>
      <c r="B5" s="305" t="s">
        <v>24</v>
      </c>
      <c r="C5" s="306" t="s">
        <v>25</v>
      </c>
      <c r="D5" s="307" t="s">
        <v>26</v>
      </c>
      <c r="E5" s="307" t="s">
        <v>290</v>
      </c>
      <c r="F5" s="305" t="s">
        <v>291</v>
      </c>
      <c r="G5" s="307" t="s">
        <v>4</v>
      </c>
      <c r="H5" s="307" t="s">
        <v>38</v>
      </c>
      <c r="I5" s="307" t="s">
        <v>39</v>
      </c>
      <c r="J5" s="307"/>
    </row>
    <row r="6" spans="1:10" ht="12.75" customHeight="1">
      <c r="A6" s="305"/>
      <c r="B6" s="305"/>
      <c r="C6" s="306"/>
      <c r="D6" s="307"/>
      <c r="E6" s="307"/>
      <c r="F6" s="305"/>
      <c r="G6" s="307"/>
      <c r="H6" s="307"/>
      <c r="I6" s="307" t="s">
        <v>4</v>
      </c>
      <c r="J6" s="307" t="s">
        <v>147</v>
      </c>
    </row>
    <row r="7" spans="1:10" ht="101.25" customHeight="1">
      <c r="A7" s="305"/>
      <c r="B7" s="305"/>
      <c r="C7" s="306"/>
      <c r="D7" s="307"/>
      <c r="E7" s="307"/>
      <c r="F7" s="305"/>
      <c r="G7" s="307"/>
      <c r="H7" s="307"/>
      <c r="I7" s="307"/>
      <c r="J7" s="307"/>
    </row>
    <row r="8" spans="1:10" ht="18.75">
      <c r="A8" s="308" t="s">
        <v>292</v>
      </c>
      <c r="B8" s="308"/>
      <c r="C8" s="308"/>
      <c r="D8" s="308"/>
      <c r="E8" s="308"/>
      <c r="F8" s="308"/>
      <c r="G8" s="308"/>
      <c r="H8" s="308"/>
      <c r="I8" s="308"/>
      <c r="J8" s="308"/>
    </row>
    <row r="9" spans="1:10" ht="61.5" customHeight="1">
      <c r="A9" s="309">
        <v>216030</v>
      </c>
      <c r="B9" s="309">
        <v>6030</v>
      </c>
      <c r="C9" s="311" t="s">
        <v>28</v>
      </c>
      <c r="D9" s="313" t="s">
        <v>29</v>
      </c>
      <c r="E9" s="315" t="s">
        <v>293</v>
      </c>
      <c r="F9" s="317" t="s">
        <v>294</v>
      </c>
      <c r="G9" s="319">
        <f>H9+J9</f>
        <v>7943.6409999999996</v>
      </c>
      <c r="H9" s="319">
        <v>5437</v>
      </c>
      <c r="I9" s="319">
        <f>J9</f>
        <v>2506.6410000000001</v>
      </c>
      <c r="J9" s="319">
        <v>2506.6410000000001</v>
      </c>
    </row>
    <row r="10" spans="1:10" ht="3.75" customHeight="1">
      <c r="A10" s="310"/>
      <c r="B10" s="310"/>
      <c r="C10" s="312"/>
      <c r="D10" s="314"/>
      <c r="E10" s="316"/>
      <c r="F10" s="318"/>
      <c r="G10" s="320"/>
      <c r="H10" s="320"/>
      <c r="I10" s="320"/>
      <c r="J10" s="320"/>
    </row>
    <row r="11" spans="1:10" ht="75" customHeight="1">
      <c r="A11" s="243">
        <v>217130</v>
      </c>
      <c r="B11" s="243">
        <v>7130</v>
      </c>
      <c r="C11" s="244" t="s">
        <v>109</v>
      </c>
      <c r="D11" s="245" t="s">
        <v>110</v>
      </c>
      <c r="E11" s="246" t="s">
        <v>295</v>
      </c>
      <c r="F11" s="317" t="s">
        <v>296</v>
      </c>
      <c r="G11" s="319">
        <f>H11+I11</f>
        <v>449</v>
      </c>
      <c r="H11" s="247">
        <v>200</v>
      </c>
      <c r="I11" s="247">
        <v>249</v>
      </c>
      <c r="J11" s="247">
        <v>199</v>
      </c>
    </row>
    <row r="12" spans="1:10" ht="63.75" hidden="1" customHeight="1">
      <c r="A12" s="248"/>
      <c r="B12" s="248"/>
      <c r="C12" s="249"/>
      <c r="D12" s="250"/>
      <c r="E12" s="251"/>
      <c r="F12" s="321"/>
      <c r="G12" s="320"/>
      <c r="H12" s="252"/>
      <c r="I12" s="252"/>
      <c r="J12" s="252"/>
    </row>
    <row r="13" spans="1:10" ht="67.5" customHeight="1">
      <c r="A13" s="253">
        <v>210180</v>
      </c>
      <c r="B13" s="253">
        <v>180</v>
      </c>
      <c r="C13" s="254" t="s">
        <v>69</v>
      </c>
      <c r="D13" s="255" t="s">
        <v>70</v>
      </c>
      <c r="E13" s="256" t="s">
        <v>297</v>
      </c>
      <c r="F13" s="257" t="s">
        <v>298</v>
      </c>
      <c r="G13" s="247">
        <f>H13+J13</f>
        <v>324.67200000000003</v>
      </c>
      <c r="H13" s="247">
        <v>324.67200000000003</v>
      </c>
      <c r="I13" s="247"/>
      <c r="J13" s="247"/>
    </row>
    <row r="14" spans="1:10" ht="72.75" customHeight="1">
      <c r="A14" s="258">
        <v>213242</v>
      </c>
      <c r="B14" s="258">
        <v>3242</v>
      </c>
      <c r="C14" s="259" t="s">
        <v>79</v>
      </c>
      <c r="D14" s="260" t="s">
        <v>80</v>
      </c>
      <c r="E14" s="261" t="s">
        <v>299</v>
      </c>
      <c r="F14" s="262" t="s">
        <v>300</v>
      </c>
      <c r="G14" s="247">
        <f t="shared" ref="G14:G16" si="0">H14+J14</f>
        <v>519.01</v>
      </c>
      <c r="H14" s="263">
        <v>417</v>
      </c>
      <c r="I14" s="263">
        <v>102.01</v>
      </c>
      <c r="J14" s="263">
        <v>102.01</v>
      </c>
    </row>
    <row r="15" spans="1:10" ht="82.5" customHeight="1">
      <c r="A15" s="243">
        <v>215062</v>
      </c>
      <c r="B15" s="243">
        <v>5062</v>
      </c>
      <c r="C15" s="244" t="s">
        <v>91</v>
      </c>
      <c r="D15" s="264" t="s">
        <v>92</v>
      </c>
      <c r="E15" s="246" t="s">
        <v>301</v>
      </c>
      <c r="F15" s="265" t="s">
        <v>302</v>
      </c>
      <c r="G15" s="247">
        <f t="shared" si="0"/>
        <v>2368.433</v>
      </c>
      <c r="H15" s="247">
        <v>2368.433</v>
      </c>
      <c r="I15" s="247"/>
      <c r="J15" s="247"/>
    </row>
    <row r="16" spans="1:10" ht="72.75" customHeight="1">
      <c r="A16" s="243">
        <v>214082</v>
      </c>
      <c r="B16" s="243">
        <v>4082</v>
      </c>
      <c r="C16" s="244" t="s">
        <v>85</v>
      </c>
      <c r="D16" s="264" t="s">
        <v>86</v>
      </c>
      <c r="E16" s="246" t="s">
        <v>303</v>
      </c>
      <c r="F16" s="257" t="s">
        <v>304</v>
      </c>
      <c r="G16" s="247">
        <f t="shared" si="0"/>
        <v>500</v>
      </c>
      <c r="H16" s="252">
        <v>500</v>
      </c>
      <c r="I16" s="237"/>
      <c r="J16" s="237"/>
    </row>
    <row r="17" spans="1:10" ht="82.5" customHeight="1">
      <c r="A17" s="309">
        <v>210150</v>
      </c>
      <c r="B17" s="309">
        <v>150</v>
      </c>
      <c r="C17" s="311" t="s">
        <v>33</v>
      </c>
      <c r="D17" s="325" t="s">
        <v>21</v>
      </c>
      <c r="E17" s="315" t="s">
        <v>305</v>
      </c>
      <c r="F17" s="317" t="s">
        <v>306</v>
      </c>
      <c r="G17" s="319">
        <f>H17+I17</f>
        <v>10785.735999999999</v>
      </c>
      <c r="H17" s="319">
        <v>10022.603999999999</v>
      </c>
      <c r="I17" s="319">
        <v>763.13199999999995</v>
      </c>
      <c r="J17" s="319">
        <v>753.13199999999995</v>
      </c>
    </row>
    <row r="18" spans="1:10" ht="45" customHeight="1">
      <c r="A18" s="310"/>
      <c r="B18" s="310"/>
      <c r="C18" s="312"/>
      <c r="D18" s="326"/>
      <c r="E18" s="316"/>
      <c r="F18" s="318"/>
      <c r="G18" s="320"/>
      <c r="H18" s="320"/>
      <c r="I18" s="320"/>
      <c r="J18" s="320"/>
    </row>
    <row r="19" spans="1:10" ht="72" customHeight="1">
      <c r="A19" s="266">
        <v>217693</v>
      </c>
      <c r="B19" s="266">
        <v>7693</v>
      </c>
      <c r="C19" s="267" t="s">
        <v>146</v>
      </c>
      <c r="D19" s="268" t="s">
        <v>161</v>
      </c>
      <c r="E19" s="269" t="s">
        <v>307</v>
      </c>
      <c r="F19" s="270" t="s">
        <v>308</v>
      </c>
      <c r="G19" s="263">
        <f>H19+J19</f>
        <v>210</v>
      </c>
      <c r="H19" s="263">
        <v>210</v>
      </c>
      <c r="I19" s="263"/>
      <c r="J19" s="263"/>
    </row>
    <row r="20" spans="1:10" ht="72" customHeight="1">
      <c r="A20" s="243">
        <v>213133</v>
      </c>
      <c r="B20" s="243">
        <v>3133</v>
      </c>
      <c r="C20" s="244">
        <v>1040</v>
      </c>
      <c r="D20" s="271" t="s">
        <v>76</v>
      </c>
      <c r="E20" s="246" t="s">
        <v>309</v>
      </c>
      <c r="F20" s="257" t="s">
        <v>310</v>
      </c>
      <c r="G20" s="247">
        <f>H20+J20</f>
        <v>261</v>
      </c>
      <c r="H20" s="247">
        <v>261</v>
      </c>
      <c r="I20" s="247"/>
      <c r="J20" s="247"/>
    </row>
    <row r="21" spans="1:10" ht="72" customHeight="1">
      <c r="A21" s="243">
        <v>217461</v>
      </c>
      <c r="B21" s="243">
        <v>7461</v>
      </c>
      <c r="C21" s="244" t="s">
        <v>34</v>
      </c>
      <c r="D21" s="271" t="s">
        <v>318</v>
      </c>
      <c r="E21" s="246" t="s">
        <v>315</v>
      </c>
      <c r="F21" s="257" t="s">
        <v>311</v>
      </c>
      <c r="G21" s="247">
        <f t="shared" ref="G21:G26" si="1">H21+J21</f>
        <v>1214.46</v>
      </c>
      <c r="H21" s="247">
        <v>255</v>
      </c>
      <c r="I21" s="247">
        <v>959.46</v>
      </c>
      <c r="J21" s="247">
        <v>959.46</v>
      </c>
    </row>
    <row r="22" spans="1:10" ht="77.25" customHeight="1">
      <c r="A22" s="243">
        <v>216011</v>
      </c>
      <c r="B22" s="243">
        <v>6011</v>
      </c>
      <c r="C22" s="244" t="s">
        <v>28</v>
      </c>
      <c r="D22" s="271" t="s">
        <v>20</v>
      </c>
      <c r="E22" s="246" t="s">
        <v>316</v>
      </c>
      <c r="F22" s="257" t="s">
        <v>312</v>
      </c>
      <c r="G22" s="247">
        <f t="shared" si="1"/>
        <v>1165.0700000000002</v>
      </c>
      <c r="H22" s="247">
        <v>259.12</v>
      </c>
      <c r="I22" s="247">
        <v>905.95</v>
      </c>
      <c r="J22" s="247">
        <v>905.95</v>
      </c>
    </row>
    <row r="23" spans="1:10" ht="81.75" customHeight="1">
      <c r="A23" s="243">
        <v>218110</v>
      </c>
      <c r="B23" s="243">
        <v>8110</v>
      </c>
      <c r="C23" s="244" t="s">
        <v>263</v>
      </c>
      <c r="D23" s="271" t="s">
        <v>264</v>
      </c>
      <c r="E23" s="246" t="s">
        <v>319</v>
      </c>
      <c r="F23" s="257" t="s">
        <v>320</v>
      </c>
      <c r="G23" s="247">
        <f t="shared" si="1"/>
        <v>29.872</v>
      </c>
      <c r="H23" s="247">
        <v>29.872</v>
      </c>
      <c r="I23" s="247"/>
      <c r="J23" s="247"/>
    </row>
    <row r="24" spans="1:10" ht="78.75" customHeight="1">
      <c r="A24" s="243">
        <v>218330</v>
      </c>
      <c r="B24" s="243">
        <v>8330</v>
      </c>
      <c r="C24" s="244" t="s">
        <v>137</v>
      </c>
      <c r="D24" s="271" t="s">
        <v>138</v>
      </c>
      <c r="E24" s="246" t="s">
        <v>321</v>
      </c>
      <c r="F24" s="257" t="s">
        <v>322</v>
      </c>
      <c r="G24" s="247">
        <f>H24+I24</f>
        <v>150</v>
      </c>
      <c r="H24" s="247"/>
      <c r="I24" s="247">
        <v>150</v>
      </c>
      <c r="J24" s="247"/>
    </row>
    <row r="25" spans="1:10" ht="78.75" customHeight="1">
      <c r="A25" s="243">
        <v>216082</v>
      </c>
      <c r="B25" s="243">
        <v>6082</v>
      </c>
      <c r="C25" s="244" t="s">
        <v>31</v>
      </c>
      <c r="D25" s="271" t="s">
        <v>32</v>
      </c>
      <c r="E25" s="246" t="s">
        <v>357</v>
      </c>
      <c r="F25" s="257" t="s">
        <v>356</v>
      </c>
      <c r="G25" s="247">
        <f>H25+I25</f>
        <v>170</v>
      </c>
      <c r="H25" s="247"/>
      <c r="I25" s="247">
        <v>170</v>
      </c>
      <c r="J25" s="247"/>
    </row>
    <row r="26" spans="1:10" ht="69.75" customHeight="1">
      <c r="A26" s="243">
        <v>217730</v>
      </c>
      <c r="B26" s="243">
        <v>7330</v>
      </c>
      <c r="C26" s="244" t="s">
        <v>27</v>
      </c>
      <c r="D26" s="271" t="s">
        <v>18</v>
      </c>
      <c r="E26" s="246" t="s">
        <v>317</v>
      </c>
      <c r="F26" s="257" t="s">
        <v>313</v>
      </c>
      <c r="G26" s="247">
        <f t="shared" si="1"/>
        <v>1742.752</v>
      </c>
      <c r="H26" s="247"/>
      <c r="I26" s="247">
        <v>1742.752</v>
      </c>
      <c r="J26" s="247">
        <v>1742.752</v>
      </c>
    </row>
    <row r="27" spans="1:10">
      <c r="A27" s="322" t="s">
        <v>314</v>
      </c>
      <c r="B27" s="323"/>
      <c r="C27" s="323"/>
      <c r="D27" s="323"/>
      <c r="E27" s="323"/>
      <c r="F27" s="324"/>
      <c r="G27" s="236">
        <f>SUM(G9:G26)</f>
        <v>27833.645999999997</v>
      </c>
      <c r="H27" s="236">
        <f>SUM(H9:H26)</f>
        <v>20284.700999999997</v>
      </c>
      <c r="I27" s="236">
        <f>SUM(I9:I26)</f>
        <v>7548.9449999999997</v>
      </c>
      <c r="J27" s="236">
        <f>SUM(J9:J26)</f>
        <v>7168.9449999999997</v>
      </c>
    </row>
    <row r="28" spans="1:10" s="238" customFormat="1" ht="18.75">
      <c r="C28" s="239"/>
      <c r="D28" s="5" t="s">
        <v>22</v>
      </c>
      <c r="E28" s="5"/>
      <c r="F28" s="5" t="s">
        <v>23</v>
      </c>
      <c r="G28" s="5"/>
      <c r="H28" s="240"/>
      <c r="I28" s="241"/>
      <c r="J28" s="242"/>
    </row>
  </sheetData>
  <mergeCells count="37">
    <mergeCell ref="J17:J18"/>
    <mergeCell ref="A27:F27"/>
    <mergeCell ref="A17:A18"/>
    <mergeCell ref="B17:B18"/>
    <mergeCell ref="C17:C18"/>
    <mergeCell ref="D17:D18"/>
    <mergeCell ref="E17:E18"/>
    <mergeCell ref="F17:F18"/>
    <mergeCell ref="F11:F12"/>
    <mergeCell ref="G11:G12"/>
    <mergeCell ref="G17:G18"/>
    <mergeCell ref="H17:H18"/>
    <mergeCell ref="I17:I18"/>
    <mergeCell ref="A8:J8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J9:J10"/>
    <mergeCell ref="I2:J2"/>
    <mergeCell ref="A4:I4"/>
    <mergeCell ref="A5:A7"/>
    <mergeCell ref="B5:B7"/>
    <mergeCell ref="C5:C7"/>
    <mergeCell ref="D5:D7"/>
    <mergeCell ref="E5:E7"/>
    <mergeCell ref="F5:F7"/>
    <mergeCell ref="G5:G7"/>
    <mergeCell ref="H5:H7"/>
    <mergeCell ref="I5:J5"/>
    <mergeCell ref="I6:I7"/>
    <mergeCell ref="J6:J7"/>
  </mergeCells>
  <pageMargins left="0.23622047244094491" right="0.23622047244094491" top="0.35433070866141736" bottom="0.35433070866141736" header="0.31496062992125984" footer="0.31496062992125984"/>
  <pageSetup paperSize="9" scale="5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9"/>
  <sheetViews>
    <sheetView view="pageBreakPreview" zoomScale="75" zoomScaleNormal="75" zoomScaleSheetLayoutView="75" workbookViewId="0">
      <pane xSplit="4" ySplit="3" topLeftCell="E10" activePane="bottomRight" state="frozenSplit"/>
      <selection pane="topRight" activeCell="E1" sqref="E1"/>
      <selection pane="bottomLeft" activeCell="A8" sqref="A8"/>
      <selection pane="bottomRight" activeCell="D17" sqref="D17"/>
    </sheetView>
  </sheetViews>
  <sheetFormatPr defaultRowHeight="12.75"/>
  <cols>
    <col min="1" max="1" width="25.85546875" customWidth="1"/>
    <col min="2" max="2" width="11.5703125" customWidth="1"/>
    <col min="3" max="3" width="53.5703125" customWidth="1"/>
    <col min="4" max="4" width="14.140625" customWidth="1"/>
    <col min="5" max="5" width="11.140625" customWidth="1"/>
    <col min="6" max="6" width="16.42578125" customWidth="1"/>
    <col min="7" max="7" width="12.140625" customWidth="1"/>
    <col min="8" max="8" width="15.28515625" customWidth="1"/>
    <col min="9" max="9" width="9.85546875" customWidth="1"/>
    <col min="10" max="10" width="11.28515625" customWidth="1"/>
    <col min="11" max="11" width="13.5703125" bestFit="1" customWidth="1"/>
    <col min="12" max="12" width="12.140625" customWidth="1"/>
    <col min="13" max="13" width="11.42578125" bestFit="1" customWidth="1"/>
    <col min="14" max="14" width="14.85546875" customWidth="1"/>
    <col min="15" max="15" width="9.7109375" customWidth="1"/>
    <col min="16" max="16" width="12.7109375" customWidth="1"/>
    <col min="17" max="17" width="9.140625" hidden="1" customWidth="1"/>
  </cols>
  <sheetData>
    <row r="1" spans="1:17" ht="22.5" customHeight="1">
      <c r="C1" s="197" t="s">
        <v>350</v>
      </c>
      <c r="D1" s="1"/>
      <c r="E1" s="1"/>
      <c r="F1" s="1"/>
      <c r="G1" s="1"/>
      <c r="H1" s="1"/>
      <c r="K1" s="2"/>
      <c r="L1" s="3"/>
      <c r="P1" t="s">
        <v>282</v>
      </c>
    </row>
    <row r="2" spans="1:17" ht="15" customHeight="1">
      <c r="A2" s="48" t="s">
        <v>1</v>
      </c>
      <c r="B2" s="48" t="s">
        <v>2</v>
      </c>
      <c r="C2" s="49" t="s">
        <v>152</v>
      </c>
      <c r="D2" s="50"/>
      <c r="E2" s="334" t="s">
        <v>3</v>
      </c>
      <c r="F2" s="335"/>
      <c r="G2" s="335"/>
      <c r="H2" s="335"/>
      <c r="I2" s="335"/>
      <c r="J2" s="335"/>
      <c r="K2" s="336"/>
      <c r="L2" s="336"/>
      <c r="M2" s="335"/>
      <c r="N2" s="335"/>
      <c r="O2" s="335"/>
      <c r="P2" s="337"/>
    </row>
    <row r="3" spans="1:17" ht="21" customHeight="1">
      <c r="A3" s="51"/>
      <c r="B3" s="51"/>
      <c r="C3" s="52"/>
      <c r="D3" s="51" t="s">
        <v>4</v>
      </c>
      <c r="E3" s="53" t="s">
        <v>5</v>
      </c>
      <c r="F3" s="54" t="s">
        <v>6</v>
      </c>
      <c r="G3" s="54" t="s">
        <v>7</v>
      </c>
      <c r="H3" s="54" t="s">
        <v>8</v>
      </c>
      <c r="I3" s="54" t="s">
        <v>9</v>
      </c>
      <c r="J3" s="54" t="s">
        <v>10</v>
      </c>
      <c r="K3" s="54" t="s">
        <v>11</v>
      </c>
      <c r="L3" s="54" t="s">
        <v>12</v>
      </c>
      <c r="M3" s="54" t="s">
        <v>13</v>
      </c>
      <c r="N3" s="54" t="s">
        <v>14</v>
      </c>
      <c r="O3" s="54" t="s">
        <v>15</v>
      </c>
      <c r="P3" s="54" t="s">
        <v>16</v>
      </c>
    </row>
    <row r="4" spans="1:17" ht="33.75" customHeight="1">
      <c r="A4" s="329" t="s">
        <v>340</v>
      </c>
      <c r="B4" s="330"/>
      <c r="C4" s="331"/>
      <c r="D4" s="285">
        <f>N4</f>
        <v>174300</v>
      </c>
      <c r="E4" s="296"/>
      <c r="F4" s="296"/>
      <c r="G4" s="296"/>
      <c r="H4" s="296"/>
      <c r="I4" s="297"/>
      <c r="J4" s="296"/>
      <c r="K4" s="296"/>
      <c r="L4" s="298"/>
      <c r="M4" s="296"/>
      <c r="N4" s="299">
        <f>N5+N7+N9+N11+N14</f>
        <v>174300</v>
      </c>
      <c r="O4" s="296"/>
      <c r="P4" s="296"/>
    </row>
    <row r="5" spans="1:17" s="282" customFormat="1" ht="39" customHeight="1">
      <c r="A5" s="327">
        <v>217693</v>
      </c>
      <c r="B5" s="328"/>
      <c r="C5" s="192" t="s">
        <v>339</v>
      </c>
      <c r="D5" s="283">
        <f>D6</f>
        <v>90000</v>
      </c>
      <c r="E5" s="283"/>
      <c r="F5" s="283"/>
      <c r="G5" s="283"/>
      <c r="H5" s="283"/>
      <c r="I5" s="283"/>
      <c r="J5" s="283"/>
      <c r="K5" s="283"/>
      <c r="L5" s="283"/>
      <c r="M5" s="283"/>
      <c r="N5" s="283">
        <f>N6</f>
        <v>90000</v>
      </c>
      <c r="O5" s="293"/>
      <c r="P5" s="293"/>
    </row>
    <row r="6" spans="1:17" s="282" customFormat="1" ht="34.5" customHeight="1">
      <c r="A6" s="294"/>
      <c r="B6" s="44">
        <v>2281</v>
      </c>
      <c r="C6" s="286" t="s">
        <v>341</v>
      </c>
      <c r="D6" s="284">
        <f t="shared" ref="D6:D15" si="0">N6</f>
        <v>90000</v>
      </c>
      <c r="E6" s="283"/>
      <c r="F6" s="283"/>
      <c r="G6" s="283"/>
      <c r="H6" s="283"/>
      <c r="I6" s="283"/>
      <c r="J6" s="283"/>
      <c r="K6" s="283"/>
      <c r="L6" s="284"/>
      <c r="M6" s="283"/>
      <c r="N6" s="274">
        <v>90000</v>
      </c>
      <c r="O6" s="293"/>
      <c r="P6" s="293"/>
    </row>
    <row r="7" spans="1:17" ht="36.75" customHeight="1">
      <c r="A7" s="327">
        <v>216011</v>
      </c>
      <c r="B7" s="328"/>
      <c r="C7" s="192" t="s">
        <v>20</v>
      </c>
      <c r="D7" s="283">
        <f t="shared" si="0"/>
        <v>10000</v>
      </c>
      <c r="E7" s="274"/>
      <c r="F7" s="274"/>
      <c r="G7" s="274"/>
      <c r="H7" s="274"/>
      <c r="I7" s="274"/>
      <c r="J7" s="274"/>
      <c r="K7" s="274"/>
      <c r="L7" s="274"/>
      <c r="M7" s="274"/>
      <c r="N7" s="273">
        <f>N8</f>
        <v>10000</v>
      </c>
      <c r="O7" s="274"/>
      <c r="P7" s="274"/>
      <c r="Q7" s="57"/>
    </row>
    <row r="8" spans="1:17" ht="31.5" customHeight="1">
      <c r="A8" s="302"/>
      <c r="B8" s="44">
        <v>2240</v>
      </c>
      <c r="C8" s="281" t="s">
        <v>338</v>
      </c>
      <c r="D8" s="284">
        <f t="shared" si="0"/>
        <v>10000</v>
      </c>
      <c r="E8" s="274"/>
      <c r="F8" s="274"/>
      <c r="G8" s="274"/>
      <c r="H8" s="274"/>
      <c r="I8" s="274"/>
      <c r="J8" s="274"/>
      <c r="K8" s="274"/>
      <c r="L8" s="274"/>
      <c r="M8" s="274"/>
      <c r="N8" s="274">
        <v>10000</v>
      </c>
      <c r="O8" s="274"/>
      <c r="P8" s="274"/>
      <c r="Q8" s="57"/>
    </row>
    <row r="9" spans="1:17" ht="38.25" customHeight="1">
      <c r="A9" s="327">
        <v>216030</v>
      </c>
      <c r="B9" s="328"/>
      <c r="C9" s="192" t="s">
        <v>29</v>
      </c>
      <c r="D9" s="283">
        <f t="shared" si="0"/>
        <v>50000</v>
      </c>
      <c r="E9" s="274"/>
      <c r="F9" s="274"/>
      <c r="G9" s="274"/>
      <c r="H9" s="274"/>
      <c r="I9" s="274"/>
      <c r="J9" s="274"/>
      <c r="K9" s="274"/>
      <c r="L9" s="274"/>
      <c r="M9" s="274"/>
      <c r="N9" s="273">
        <f>N10</f>
        <v>50000</v>
      </c>
      <c r="O9" s="274"/>
      <c r="P9" s="274"/>
      <c r="Q9" s="57"/>
    </row>
    <row r="10" spans="1:17" ht="36.75" customHeight="1">
      <c r="A10" s="302"/>
      <c r="B10" s="44">
        <v>2240</v>
      </c>
      <c r="C10" s="281" t="s">
        <v>338</v>
      </c>
      <c r="D10" s="284">
        <f t="shared" si="0"/>
        <v>50000</v>
      </c>
      <c r="E10" s="274"/>
      <c r="F10" s="274"/>
      <c r="G10" s="274"/>
      <c r="H10" s="274"/>
      <c r="I10" s="274"/>
      <c r="J10" s="274"/>
      <c r="K10" s="274"/>
      <c r="L10" s="274"/>
      <c r="M10" s="274"/>
      <c r="N10" s="274">
        <v>50000</v>
      </c>
      <c r="O10" s="274"/>
      <c r="P10" s="274"/>
      <c r="Q10" s="57"/>
    </row>
    <row r="11" spans="1:17" ht="38.25" customHeight="1">
      <c r="A11" s="327">
        <v>218110</v>
      </c>
      <c r="B11" s="328"/>
      <c r="C11" s="192" t="s">
        <v>351</v>
      </c>
      <c r="D11" s="283">
        <f t="shared" si="0"/>
        <v>14000</v>
      </c>
      <c r="E11" s="274"/>
      <c r="F11" s="274"/>
      <c r="G11" s="274"/>
      <c r="H11" s="274"/>
      <c r="I11" s="274"/>
      <c r="J11" s="274"/>
      <c r="K11" s="274"/>
      <c r="L11" s="274"/>
      <c r="M11" s="274"/>
      <c r="N11" s="273">
        <f>N12+N13</f>
        <v>14000</v>
      </c>
      <c r="O11" s="274"/>
      <c r="P11" s="274"/>
      <c r="Q11" s="57"/>
    </row>
    <row r="12" spans="1:17" ht="38.25" customHeight="1">
      <c r="A12" s="302"/>
      <c r="B12" s="44">
        <v>2210</v>
      </c>
      <c r="C12" s="281" t="s">
        <v>342</v>
      </c>
      <c r="D12" s="284">
        <f t="shared" si="0"/>
        <v>7000</v>
      </c>
      <c r="E12" s="274"/>
      <c r="F12" s="274"/>
      <c r="G12" s="274"/>
      <c r="H12" s="274"/>
      <c r="I12" s="274"/>
      <c r="J12" s="274"/>
      <c r="K12" s="274"/>
      <c r="L12" s="274"/>
      <c r="M12" s="274"/>
      <c r="N12" s="274">
        <v>7000</v>
      </c>
      <c r="O12" s="274"/>
      <c r="P12" s="274"/>
      <c r="Q12" s="57"/>
    </row>
    <row r="13" spans="1:17" ht="36.75" customHeight="1">
      <c r="A13" s="302"/>
      <c r="B13" s="44">
        <v>2240</v>
      </c>
      <c r="C13" s="281" t="s">
        <v>338</v>
      </c>
      <c r="D13" s="284">
        <f t="shared" si="0"/>
        <v>7000</v>
      </c>
      <c r="E13" s="274"/>
      <c r="F13" s="274"/>
      <c r="G13" s="274"/>
      <c r="H13" s="274"/>
      <c r="I13" s="274"/>
      <c r="J13" s="274"/>
      <c r="K13" s="274"/>
      <c r="L13" s="274"/>
      <c r="M13" s="274"/>
      <c r="N13" s="274">
        <v>7000</v>
      </c>
      <c r="O13" s="274"/>
      <c r="P13" s="274"/>
      <c r="Q13" s="57"/>
    </row>
    <row r="14" spans="1:17" ht="38.25" customHeight="1">
      <c r="A14" s="327">
        <v>217130</v>
      </c>
      <c r="B14" s="328"/>
      <c r="C14" s="192" t="s">
        <v>352</v>
      </c>
      <c r="D14" s="283">
        <f t="shared" si="0"/>
        <v>10300</v>
      </c>
      <c r="E14" s="274"/>
      <c r="F14" s="274"/>
      <c r="G14" s="274"/>
      <c r="H14" s="274"/>
      <c r="I14" s="274"/>
      <c r="J14" s="274"/>
      <c r="K14" s="274"/>
      <c r="L14" s="274"/>
      <c r="M14" s="274"/>
      <c r="N14" s="273">
        <f>N15</f>
        <v>10300</v>
      </c>
      <c r="O14" s="274"/>
      <c r="P14" s="274"/>
      <c r="Q14" s="57"/>
    </row>
    <row r="15" spans="1:17" ht="36.75" customHeight="1">
      <c r="A15" s="302"/>
      <c r="B15" s="44">
        <v>2240</v>
      </c>
      <c r="C15" s="281" t="s">
        <v>338</v>
      </c>
      <c r="D15" s="284">
        <f t="shared" si="0"/>
        <v>10300</v>
      </c>
      <c r="E15" s="274"/>
      <c r="F15" s="274"/>
      <c r="G15" s="274"/>
      <c r="H15" s="274"/>
      <c r="I15" s="274"/>
      <c r="J15" s="274"/>
      <c r="K15" s="274"/>
      <c r="L15" s="274"/>
      <c r="M15" s="274"/>
      <c r="N15" s="274">
        <v>10300</v>
      </c>
      <c r="O15" s="274"/>
      <c r="P15" s="274"/>
      <c r="Q15" s="57"/>
    </row>
    <row r="16" spans="1:17" ht="31.5" customHeight="1">
      <c r="A16" s="329" t="s">
        <v>337</v>
      </c>
      <c r="B16" s="330"/>
      <c r="C16" s="331"/>
      <c r="D16" s="285">
        <f>D17+D20</f>
        <v>-174300</v>
      </c>
      <c r="E16" s="285"/>
      <c r="F16" s="285"/>
      <c r="G16" s="285"/>
      <c r="H16" s="285"/>
      <c r="I16" s="285"/>
      <c r="J16" s="285"/>
      <c r="K16" s="285"/>
      <c r="L16" s="285"/>
      <c r="M16" s="285"/>
      <c r="N16" s="285">
        <f>N17</f>
        <v>-174300</v>
      </c>
      <c r="O16" s="285"/>
      <c r="P16" s="285">
        <f>P17+P20</f>
        <v>0</v>
      </c>
    </row>
    <row r="17" spans="1:17" ht="44.25" customHeight="1">
      <c r="A17" s="327">
        <v>217310</v>
      </c>
      <c r="B17" s="328"/>
      <c r="C17" s="192" t="s">
        <v>328</v>
      </c>
      <c r="D17" s="283">
        <f>N17+P17</f>
        <v>-344300</v>
      </c>
      <c r="E17" s="275"/>
      <c r="F17" s="275"/>
      <c r="G17" s="275"/>
      <c r="H17" s="275"/>
      <c r="I17" s="275"/>
      <c r="J17" s="275"/>
      <c r="K17" s="275"/>
      <c r="L17" s="275"/>
      <c r="M17" s="275"/>
      <c r="N17" s="275">
        <f>N19</f>
        <v>-174300</v>
      </c>
      <c r="O17" s="276"/>
      <c r="P17" s="275">
        <f>P18+P19</f>
        <v>-170000</v>
      </c>
      <c r="Q17" s="57"/>
    </row>
    <row r="18" spans="1:17" ht="44.25" customHeight="1">
      <c r="A18" s="302"/>
      <c r="B18" s="44">
        <v>3131</v>
      </c>
      <c r="C18" s="281" t="s">
        <v>353</v>
      </c>
      <c r="D18" s="283">
        <f t="shared" ref="D18:D21" si="1">N18+P18</f>
        <v>299260</v>
      </c>
      <c r="E18" s="275"/>
      <c r="F18" s="275"/>
      <c r="G18" s="275"/>
      <c r="H18" s="275"/>
      <c r="I18" s="275"/>
      <c r="J18" s="275"/>
      <c r="K18" s="275"/>
      <c r="L18" s="275"/>
      <c r="M18" s="275"/>
      <c r="N18" s="275"/>
      <c r="O18" s="276"/>
      <c r="P18" s="276">
        <v>299260</v>
      </c>
      <c r="Q18" s="57"/>
    </row>
    <row r="19" spans="1:17" ht="34.5" customHeight="1">
      <c r="A19" s="302"/>
      <c r="B19" s="44">
        <v>3132</v>
      </c>
      <c r="C19" s="281" t="s">
        <v>327</v>
      </c>
      <c r="D19" s="283">
        <f t="shared" si="1"/>
        <v>-643560</v>
      </c>
      <c r="E19" s="272"/>
      <c r="F19" s="272"/>
      <c r="G19" s="272"/>
      <c r="H19" s="276"/>
      <c r="I19" s="276"/>
      <c r="J19" s="272"/>
      <c r="K19" s="272"/>
      <c r="L19" s="272"/>
      <c r="M19" s="272"/>
      <c r="N19" s="272">
        <v>-174300</v>
      </c>
      <c r="O19" s="272"/>
      <c r="P19" s="272">
        <v>-469260</v>
      </c>
      <c r="Q19" s="57"/>
    </row>
    <row r="20" spans="1:17" ht="44.25" customHeight="1">
      <c r="A20" s="327" t="s">
        <v>354</v>
      </c>
      <c r="B20" s="328"/>
      <c r="C20" s="301" t="s">
        <v>32</v>
      </c>
      <c r="D20" s="283">
        <f t="shared" si="1"/>
        <v>170000</v>
      </c>
      <c r="E20" s="275"/>
      <c r="F20" s="275"/>
      <c r="G20" s="275"/>
      <c r="H20" s="275"/>
      <c r="I20" s="275"/>
      <c r="J20" s="275"/>
      <c r="K20" s="275"/>
      <c r="L20" s="275"/>
      <c r="M20" s="275"/>
      <c r="N20" s="275"/>
      <c r="O20" s="276"/>
      <c r="P20" s="275">
        <f>P21</f>
        <v>170000</v>
      </c>
      <c r="Q20" s="57"/>
    </row>
    <row r="21" spans="1:17" ht="34.5" customHeight="1">
      <c r="A21" s="302"/>
      <c r="B21" s="44">
        <v>3121</v>
      </c>
      <c r="C21" s="281" t="s">
        <v>355</v>
      </c>
      <c r="D21" s="283">
        <f t="shared" si="1"/>
        <v>170000</v>
      </c>
      <c r="E21" s="272"/>
      <c r="F21" s="272"/>
      <c r="G21" s="272"/>
      <c r="H21" s="276"/>
      <c r="I21" s="276"/>
      <c r="J21" s="272"/>
      <c r="K21" s="272"/>
      <c r="L21" s="272"/>
      <c r="M21" s="272"/>
      <c r="N21" s="272"/>
      <c r="O21" s="272"/>
      <c r="P21" s="272">
        <v>170000</v>
      </c>
      <c r="Q21" s="57"/>
    </row>
    <row r="22" spans="1:17" ht="18" hidden="1" customHeight="1">
      <c r="A22" s="55"/>
      <c r="B22" s="51"/>
      <c r="C22" s="58"/>
      <c r="D22" s="59"/>
      <c r="E22" s="60"/>
      <c r="F22" s="60"/>
      <c r="G22" s="60"/>
      <c r="H22" s="60"/>
      <c r="I22" s="61"/>
      <c r="J22" s="60"/>
      <c r="K22" s="60"/>
      <c r="L22" s="60"/>
      <c r="M22" s="60"/>
      <c r="N22" s="60"/>
      <c r="O22" s="60"/>
      <c r="P22" s="60"/>
      <c r="Q22" s="60" t="e">
        <f>#REF!+Q23</f>
        <v>#REF!</v>
      </c>
    </row>
    <row r="23" spans="1:17" ht="27" hidden="1" customHeight="1">
      <c r="A23" s="55"/>
      <c r="B23" s="51"/>
      <c r="C23" s="62"/>
      <c r="D23" s="63"/>
      <c r="E23" s="53"/>
      <c r="F23" s="54"/>
      <c r="G23" s="54"/>
      <c r="H23" s="54"/>
      <c r="I23" s="64"/>
      <c r="J23" s="54"/>
      <c r="K23" s="54"/>
      <c r="L23" s="54"/>
      <c r="M23" s="54"/>
      <c r="N23" s="54"/>
      <c r="O23" s="54"/>
      <c r="P23" s="54"/>
    </row>
    <row r="24" spans="1:17" ht="19.5" hidden="1" customHeight="1">
      <c r="A24" s="55"/>
      <c r="B24" s="51"/>
      <c r="C24" s="56"/>
      <c r="D24" s="63"/>
      <c r="E24" s="53"/>
      <c r="F24" s="53"/>
      <c r="G24" s="53"/>
      <c r="H24" s="53"/>
      <c r="I24" s="65"/>
      <c r="J24" s="53"/>
      <c r="K24" s="53"/>
      <c r="L24" s="53"/>
      <c r="M24" s="53"/>
      <c r="N24" s="53"/>
      <c r="O24" s="53"/>
      <c r="P24" s="53"/>
    </row>
    <row r="25" spans="1:17" ht="19.5" hidden="1" customHeight="1">
      <c r="A25" s="55"/>
      <c r="B25" s="51"/>
      <c r="C25" s="62"/>
      <c r="D25" s="63"/>
      <c r="E25" s="53"/>
      <c r="F25" s="53"/>
      <c r="G25" s="53"/>
      <c r="H25" s="53"/>
      <c r="I25" s="65"/>
      <c r="J25" s="53"/>
      <c r="K25" s="53"/>
      <c r="L25" s="53"/>
      <c r="M25" s="53"/>
      <c r="N25" s="53"/>
      <c r="O25" s="53"/>
      <c r="P25" s="53"/>
    </row>
    <row r="26" spans="1:17" ht="21" hidden="1" customHeight="1">
      <c r="A26" s="55"/>
      <c r="B26" s="51"/>
      <c r="C26" s="62"/>
      <c r="D26" s="63"/>
      <c r="E26" s="53"/>
      <c r="F26" s="53"/>
      <c r="G26" s="53"/>
      <c r="H26" s="53"/>
      <c r="I26" s="65"/>
      <c r="J26" s="53"/>
      <c r="K26" s="53"/>
      <c r="L26" s="53"/>
      <c r="M26" s="53"/>
      <c r="N26" s="53"/>
      <c r="O26" s="53"/>
      <c r="P26" s="53"/>
    </row>
    <row r="27" spans="1:17" ht="21" hidden="1" customHeight="1">
      <c r="A27" s="55"/>
      <c r="B27" s="51"/>
      <c r="C27" s="66"/>
      <c r="D27" s="63"/>
      <c r="E27" s="53"/>
      <c r="F27" s="53"/>
      <c r="G27" s="53"/>
      <c r="H27" s="53"/>
      <c r="I27" s="65"/>
      <c r="J27" s="53"/>
      <c r="K27" s="53"/>
      <c r="L27" s="53"/>
      <c r="M27" s="53"/>
      <c r="N27" s="53"/>
      <c r="O27" s="53"/>
      <c r="P27" s="53"/>
    </row>
    <row r="28" spans="1:17" ht="21" hidden="1" customHeight="1">
      <c r="A28" s="55"/>
      <c r="B28" s="51"/>
      <c r="C28" s="62"/>
      <c r="D28" s="63"/>
      <c r="E28" s="53"/>
      <c r="F28" s="53"/>
      <c r="G28" s="53"/>
      <c r="H28" s="53"/>
      <c r="I28" s="65"/>
      <c r="J28" s="53"/>
      <c r="K28" s="53"/>
      <c r="L28" s="53"/>
      <c r="M28" s="53"/>
      <c r="N28" s="53"/>
      <c r="O28" s="53"/>
      <c r="P28" s="53"/>
    </row>
    <row r="29" spans="1:17" ht="18" hidden="1" customHeight="1">
      <c r="A29" s="55"/>
      <c r="B29" s="51"/>
      <c r="C29" s="58"/>
      <c r="D29" s="63"/>
      <c r="E29" s="60"/>
      <c r="F29" s="60"/>
      <c r="G29" s="60"/>
      <c r="H29" s="60"/>
      <c r="I29" s="61"/>
      <c r="J29" s="60"/>
      <c r="K29" s="60"/>
      <c r="L29" s="60"/>
      <c r="M29" s="60"/>
      <c r="N29" s="60"/>
      <c r="O29" s="60"/>
      <c r="P29" s="60"/>
    </row>
    <row r="30" spans="1:17" ht="18" hidden="1" customHeight="1">
      <c r="A30" s="55"/>
      <c r="B30" s="51"/>
      <c r="C30" s="67"/>
      <c r="D30" s="63"/>
      <c r="E30" s="60"/>
      <c r="F30" s="60"/>
      <c r="G30" s="60"/>
      <c r="H30" s="60"/>
      <c r="I30" s="61"/>
      <c r="J30" s="60"/>
      <c r="K30" s="60"/>
      <c r="L30" s="60"/>
      <c r="M30" s="60"/>
      <c r="N30" s="60"/>
      <c r="O30" s="60"/>
      <c r="P30" s="60"/>
    </row>
    <row r="31" spans="1:17" ht="18" hidden="1" customHeight="1">
      <c r="A31" s="55"/>
      <c r="B31" s="51"/>
      <c r="C31" s="67"/>
      <c r="D31" s="63"/>
      <c r="E31" s="60"/>
      <c r="F31" s="60"/>
      <c r="G31" s="60"/>
      <c r="H31" s="60"/>
      <c r="I31" s="61"/>
      <c r="J31" s="60"/>
      <c r="K31" s="60"/>
      <c r="L31" s="60"/>
      <c r="M31" s="60"/>
      <c r="N31" s="60"/>
      <c r="O31" s="60"/>
      <c r="P31" s="60"/>
    </row>
    <row r="32" spans="1:17" ht="18" hidden="1" customHeight="1">
      <c r="A32" s="55"/>
      <c r="B32" s="51"/>
      <c r="C32" s="62"/>
      <c r="D32" s="63"/>
      <c r="E32" s="60"/>
      <c r="F32" s="60"/>
      <c r="G32" s="60"/>
      <c r="H32" s="60"/>
      <c r="I32" s="61"/>
      <c r="J32" s="60"/>
      <c r="K32" s="60"/>
      <c r="L32" s="60"/>
      <c r="M32" s="60"/>
      <c r="N32" s="60"/>
      <c r="O32" s="60"/>
      <c r="P32" s="60"/>
    </row>
    <row r="33" spans="1:17" ht="18" hidden="1" customHeight="1">
      <c r="A33" s="55"/>
      <c r="B33" s="51"/>
      <c r="C33" s="68"/>
      <c r="D33" s="63"/>
      <c r="E33" s="53"/>
      <c r="F33" s="54"/>
      <c r="G33" s="54"/>
      <c r="H33" s="54"/>
      <c r="I33" s="64"/>
      <c r="J33" s="54"/>
      <c r="K33" s="54"/>
      <c r="L33" s="54"/>
      <c r="M33" s="54"/>
      <c r="N33" s="54"/>
      <c r="O33" s="54"/>
      <c r="P33" s="54"/>
    </row>
    <row r="34" spans="1:17" s="73" customFormat="1" ht="68.25" customHeight="1">
      <c r="A34" s="69"/>
      <c r="B34" s="69"/>
      <c r="C34" s="332" t="s">
        <v>154</v>
      </c>
      <c r="D34" s="333"/>
      <c r="E34" s="333"/>
      <c r="F34" s="333"/>
      <c r="G34" s="333"/>
      <c r="H34" s="333"/>
      <c r="I34" s="333"/>
      <c r="J34" s="333"/>
      <c r="K34" s="333"/>
      <c r="L34" s="333"/>
      <c r="M34" s="71"/>
      <c r="N34" s="71"/>
      <c r="O34" s="71"/>
      <c r="P34" s="71"/>
      <c r="Q34" s="72"/>
    </row>
    <row r="35" spans="1:17" s="47" customFormat="1" ht="69" customHeight="1">
      <c r="G35" s="70"/>
      <c r="H35" s="74"/>
      <c r="I35" s="74"/>
      <c r="J35" s="74"/>
      <c r="K35" s="74"/>
      <c r="L35" s="74"/>
      <c r="M35" s="74"/>
      <c r="N35" s="74"/>
      <c r="O35" s="74"/>
      <c r="P35" s="74"/>
    </row>
    <row r="36" spans="1:17" s="47" customFormat="1" ht="50.25" customHeight="1">
      <c r="A36" s="75"/>
      <c r="B36" s="76"/>
      <c r="C36" s="76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</row>
    <row r="37" spans="1:17" s="47" customFormat="1" ht="50.25" customHeight="1">
      <c r="A37" s="75"/>
      <c r="B37" s="76"/>
      <c r="C37" s="76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</row>
    <row r="38" spans="1:17" s="47" customFormat="1" ht="50.25" customHeight="1">
      <c r="A38" s="75"/>
      <c r="B38" s="76"/>
      <c r="C38" s="76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</row>
    <row r="39" spans="1:17" s="47" customFormat="1" ht="14.25" customHeight="1">
      <c r="A39" s="76"/>
      <c r="B39" s="76"/>
      <c r="C39" s="76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</row>
    <row r="40" spans="1:17" s="47" customFormat="1" ht="15">
      <c r="A40" s="76"/>
      <c r="B40" s="76"/>
      <c r="C40" s="76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</row>
    <row r="41" spans="1:17" s="47" customFormat="1" ht="15.75">
      <c r="A41" s="76"/>
      <c r="B41" s="76"/>
      <c r="C41" s="75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</row>
    <row r="42" spans="1:17" s="47" customFormat="1" ht="15">
      <c r="A42" s="76"/>
      <c r="B42" s="76"/>
      <c r="C42" s="76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</row>
    <row r="43" spans="1:17" s="47" customFormat="1" ht="15">
      <c r="A43" s="76"/>
      <c r="B43" s="76"/>
      <c r="C43" s="76"/>
      <c r="D43" s="74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</row>
    <row r="44" spans="1:17" s="47" customFormat="1" ht="15">
      <c r="A44" s="76"/>
      <c r="B44" s="76"/>
      <c r="C44" s="76"/>
      <c r="D44" s="74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</row>
    <row r="45" spans="1:17" s="47" customFormat="1" ht="15">
      <c r="A45" s="76"/>
      <c r="B45" s="76"/>
      <c r="C45" s="76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</row>
    <row r="46" spans="1:17" s="47" customFormat="1" ht="15">
      <c r="A46" s="76"/>
      <c r="B46" s="76"/>
      <c r="C46" s="76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</row>
    <row r="47" spans="1:17" s="47" customFormat="1" ht="15">
      <c r="A47" s="76"/>
      <c r="B47" s="76"/>
      <c r="C47" s="76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</row>
    <row r="48" spans="1:17" s="47" customFormat="1" ht="15">
      <c r="A48" s="76"/>
      <c r="B48" s="76"/>
      <c r="C48" s="76"/>
      <c r="D48" s="74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</row>
    <row r="49" spans="1:16" s="47" customFormat="1" ht="15">
      <c r="A49" s="76"/>
      <c r="B49" s="76"/>
      <c r="C49" s="76"/>
      <c r="D49" s="74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</row>
    <row r="50" spans="1:16" s="47" customFormat="1" ht="15">
      <c r="A50" s="76"/>
      <c r="B50" s="76"/>
      <c r="C50" s="76"/>
      <c r="D50" s="74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</row>
    <row r="51" spans="1:16" s="47" customFormat="1" ht="15">
      <c r="A51" s="76"/>
      <c r="B51" s="76"/>
      <c r="C51" s="76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</row>
    <row r="52" spans="1:16" s="47" customFormat="1" ht="15">
      <c r="A52" s="76"/>
      <c r="B52" s="76"/>
      <c r="C52" s="76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</row>
    <row r="53" spans="1:16" s="47" customFormat="1" ht="15">
      <c r="A53" s="76"/>
      <c r="B53" s="76"/>
      <c r="C53" s="76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</row>
    <row r="54" spans="1:16" s="47" customFormat="1" ht="15">
      <c r="A54" s="76"/>
      <c r="B54" s="76"/>
      <c r="C54" s="76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</row>
    <row r="55" spans="1:16" s="47" customFormat="1" ht="15">
      <c r="A55" s="76"/>
      <c r="B55" s="76"/>
      <c r="C55" s="76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</row>
    <row r="56" spans="1:16" s="47" customFormat="1" ht="15">
      <c r="A56" s="76"/>
      <c r="B56" s="76"/>
      <c r="C56" s="76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</row>
    <row r="57" spans="1:16" s="47" customFormat="1" ht="15">
      <c r="A57" s="76"/>
      <c r="B57" s="76"/>
      <c r="C57" s="76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</row>
    <row r="58" spans="1:16" s="47" customFormat="1" ht="15" customHeight="1">
      <c r="A58" s="76"/>
      <c r="B58" s="76"/>
      <c r="C58" s="76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</row>
    <row r="59" spans="1:16" s="47" customFormat="1" ht="15" customHeight="1">
      <c r="A59" s="76"/>
      <c r="B59" s="76"/>
      <c r="C59" s="76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</row>
    <row r="60" spans="1:16" s="47" customFormat="1" ht="15" customHeight="1">
      <c r="A60" s="75"/>
      <c r="B60" s="76"/>
      <c r="C60" s="76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</row>
    <row r="61" spans="1:16" s="47" customFormat="1" ht="15" customHeight="1">
      <c r="A61" s="75"/>
      <c r="B61" s="76"/>
      <c r="C61" s="76"/>
      <c r="D61" s="74"/>
      <c r="E61" s="71"/>
      <c r="F61" s="71"/>
      <c r="G61" s="71"/>
      <c r="H61" s="71"/>
      <c r="I61" s="71"/>
      <c r="J61" s="78"/>
      <c r="K61" s="71"/>
      <c r="L61" s="71"/>
      <c r="M61" s="71"/>
      <c r="N61" s="71"/>
      <c r="O61" s="71"/>
      <c r="P61" s="71"/>
    </row>
    <row r="62" spans="1:16" s="47" customFormat="1" ht="15" customHeight="1">
      <c r="A62" s="76"/>
      <c r="B62" s="76"/>
      <c r="C62" s="75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</row>
    <row r="63" spans="1:16" s="47" customFormat="1" ht="15" customHeight="1">
      <c r="A63" s="76"/>
      <c r="B63" s="76"/>
      <c r="C63" s="75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</row>
    <row r="64" spans="1:16" s="47" customFormat="1" ht="15" customHeight="1">
      <c r="A64" s="76"/>
      <c r="B64" s="76"/>
      <c r="C64" s="76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1"/>
    </row>
    <row r="65" spans="1:16" s="47" customFormat="1" ht="15" customHeight="1">
      <c r="A65" s="76"/>
      <c r="B65" s="76"/>
      <c r="C65" s="75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</row>
    <row r="66" spans="1:16" s="47" customFormat="1" ht="15" customHeight="1">
      <c r="A66" s="76"/>
      <c r="B66" s="76"/>
      <c r="C66" s="75"/>
      <c r="D66" s="79"/>
      <c r="E66" s="79"/>
      <c r="F66" s="79"/>
      <c r="G66" s="79"/>
      <c r="H66" s="79"/>
      <c r="I66" s="79"/>
      <c r="J66" s="79"/>
      <c r="K66" s="79"/>
      <c r="L66" s="79"/>
      <c r="M66" s="79"/>
      <c r="N66" s="79"/>
      <c r="O66" s="79"/>
      <c r="P66" s="79"/>
    </row>
    <row r="67" spans="1:16" s="47" customFormat="1" ht="15">
      <c r="A67" s="76"/>
      <c r="B67" s="76"/>
      <c r="C67" s="75"/>
      <c r="H67" s="79"/>
      <c r="I67" s="79"/>
      <c r="J67" s="79"/>
      <c r="K67" s="79"/>
      <c r="L67" s="79"/>
      <c r="M67" s="79"/>
      <c r="N67" s="79"/>
      <c r="O67" s="79"/>
      <c r="P67" s="79"/>
    </row>
    <row r="68" spans="1:16" ht="15">
      <c r="C68" s="75"/>
    </row>
    <row r="69" spans="1:16">
      <c r="C69" s="47"/>
    </row>
  </sheetData>
  <mergeCells count="11">
    <mergeCell ref="A11:B11"/>
    <mergeCell ref="E2:P2"/>
    <mergeCell ref="A4:C4"/>
    <mergeCell ref="A5:B5"/>
    <mergeCell ref="A7:B7"/>
    <mergeCell ref="A9:B9"/>
    <mergeCell ref="A14:B14"/>
    <mergeCell ref="A16:C16"/>
    <mergeCell ref="A17:B17"/>
    <mergeCell ref="A20:B20"/>
    <mergeCell ref="C34:L34"/>
  </mergeCells>
  <pageMargins left="0.59055118110236227" right="0.19685039370078741" top="0.62" bottom="0.19685039370078741" header="1.1299999999999999" footer="0.51181102362204722"/>
  <pageSetup paperSize="9" scale="48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4"/>
  <sheetViews>
    <sheetView topLeftCell="A22" workbookViewId="0">
      <selection activeCell="E23" sqref="E23"/>
    </sheetView>
  </sheetViews>
  <sheetFormatPr defaultColWidth="7.5703125" defaultRowHeight="12.75"/>
  <cols>
    <col min="1" max="1" width="13" style="96" customWidth="1"/>
    <col min="2" max="2" width="52.28515625" style="96" customWidth="1"/>
    <col min="3" max="3" width="20.7109375" style="96" customWidth="1"/>
    <col min="4" max="4" width="17.7109375" style="96" customWidth="1"/>
    <col min="5" max="5" width="15.28515625" style="96" customWidth="1"/>
    <col min="6" max="6" width="16" style="96" customWidth="1"/>
    <col min="7" max="16384" width="7.5703125" style="96"/>
  </cols>
  <sheetData>
    <row r="1" spans="1:8" ht="60" hidden="1" customHeight="1">
      <c r="A1" s="117"/>
      <c r="B1" s="114"/>
      <c r="C1" s="114"/>
      <c r="D1" s="120"/>
      <c r="E1" s="338"/>
      <c r="F1" s="338"/>
    </row>
    <row r="2" spans="1:8" ht="36.75" hidden="1" customHeight="1">
      <c r="A2" s="117"/>
      <c r="B2" s="114"/>
      <c r="C2" s="114"/>
      <c r="D2" s="118"/>
      <c r="E2" s="338"/>
      <c r="F2" s="338"/>
    </row>
    <row r="3" spans="1:8" ht="111.75" customHeight="1">
      <c r="A3" s="117"/>
      <c r="B3" s="114"/>
      <c r="C3" s="114"/>
      <c r="D3" s="118"/>
      <c r="E3" s="338" t="s">
        <v>265</v>
      </c>
      <c r="F3" s="346"/>
    </row>
    <row r="4" spans="1:8" ht="16.5" customHeight="1">
      <c r="A4" s="117"/>
      <c r="B4" s="114"/>
      <c r="C4" s="114"/>
      <c r="D4" s="118"/>
      <c r="E4" s="349"/>
      <c r="F4" s="350"/>
      <c r="G4" s="119"/>
      <c r="H4" s="119"/>
    </row>
    <row r="5" spans="1:8">
      <c r="A5" s="117"/>
      <c r="B5" s="114"/>
      <c r="C5" s="114"/>
      <c r="D5" s="118"/>
      <c r="E5" s="347"/>
      <c r="F5" s="348"/>
    </row>
    <row r="6" spans="1:8">
      <c r="A6" s="117"/>
      <c r="B6" s="339"/>
      <c r="C6" s="339"/>
      <c r="D6" s="339"/>
      <c r="E6" s="114"/>
      <c r="F6" s="116"/>
    </row>
    <row r="7" spans="1:8" ht="15.75">
      <c r="A7" s="340" t="s">
        <v>200</v>
      </c>
      <c r="B7" s="340"/>
      <c r="C7" s="340"/>
      <c r="D7" s="340"/>
      <c r="E7" s="340"/>
      <c r="F7" s="340"/>
    </row>
    <row r="8" spans="1:8">
      <c r="A8" s="351">
        <v>1231230100</v>
      </c>
      <c r="B8" s="351"/>
      <c r="C8" s="115"/>
      <c r="D8" s="115"/>
      <c r="E8" s="115"/>
      <c r="F8" s="115"/>
    </row>
    <row r="9" spans="1:8">
      <c r="A9" s="114" t="s">
        <v>157</v>
      </c>
      <c r="B9" s="114"/>
      <c r="C9" s="114"/>
      <c r="D9" s="114"/>
      <c r="E9" s="113"/>
      <c r="F9" s="113" t="s">
        <v>199</v>
      </c>
    </row>
    <row r="10" spans="1:8" ht="15.75">
      <c r="A10" s="341" t="s">
        <v>198</v>
      </c>
      <c r="B10" s="341" t="s">
        <v>148</v>
      </c>
      <c r="C10" s="341" t="s">
        <v>4</v>
      </c>
      <c r="D10" s="343" t="s">
        <v>38</v>
      </c>
      <c r="E10" s="345" t="s">
        <v>39</v>
      </c>
      <c r="F10" s="345"/>
    </row>
    <row r="11" spans="1:8" ht="47.25">
      <c r="A11" s="342"/>
      <c r="B11" s="342"/>
      <c r="C11" s="342"/>
      <c r="D11" s="344"/>
      <c r="E11" s="112" t="s">
        <v>149</v>
      </c>
      <c r="F11" s="112" t="s">
        <v>147</v>
      </c>
    </row>
    <row r="12" spans="1:8" ht="15.75">
      <c r="A12" s="111">
        <v>1</v>
      </c>
      <c r="B12" s="110">
        <v>2</v>
      </c>
      <c r="C12" s="110"/>
      <c r="D12" s="110">
        <v>3</v>
      </c>
      <c r="E12" s="110">
        <v>4</v>
      </c>
      <c r="F12" s="110">
        <v>5</v>
      </c>
    </row>
    <row r="13" spans="1:8" s="104" customFormat="1" ht="28.15" customHeight="1">
      <c r="A13" s="109" t="s">
        <v>197</v>
      </c>
      <c r="B13" s="105" t="s">
        <v>196</v>
      </c>
      <c r="C13" s="193">
        <f t="shared" ref="C13:C30" si="0">D13+E13</f>
        <v>3106.8410000000003</v>
      </c>
      <c r="D13" s="193">
        <f>+D14+D17</f>
        <v>-4600.5739999999996</v>
      </c>
      <c r="E13" s="193">
        <f>+E14+E17</f>
        <v>7707.415</v>
      </c>
      <c r="F13" s="193">
        <f>+F14+F17</f>
        <v>7582.415</v>
      </c>
    </row>
    <row r="14" spans="1:8" s="104" customFormat="1" ht="31.5" hidden="1">
      <c r="A14" s="106" t="s">
        <v>195</v>
      </c>
      <c r="B14" s="106" t="s">
        <v>194</v>
      </c>
      <c r="C14" s="193">
        <f t="shared" si="0"/>
        <v>0</v>
      </c>
      <c r="D14" s="194">
        <f>+D15</f>
        <v>0</v>
      </c>
      <c r="E14" s="194">
        <f>+E16</f>
        <v>0</v>
      </c>
      <c r="F14" s="194">
        <f>+F16</f>
        <v>0</v>
      </c>
    </row>
    <row r="15" spans="1:8" s="104" customFormat="1" ht="31.15" hidden="1" customHeight="1">
      <c r="A15" s="107">
        <v>205320</v>
      </c>
      <c r="B15" s="107" t="s">
        <v>180</v>
      </c>
      <c r="C15" s="193">
        <f t="shared" si="0"/>
        <v>0</v>
      </c>
      <c r="D15" s="195"/>
      <c r="E15" s="196"/>
      <c r="F15" s="196"/>
    </row>
    <row r="16" spans="1:8" s="104" customFormat="1" ht="31.15" hidden="1" customHeight="1">
      <c r="A16" s="107">
        <v>205330</v>
      </c>
      <c r="B16" s="107" t="s">
        <v>193</v>
      </c>
      <c r="C16" s="193">
        <f t="shared" si="0"/>
        <v>0</v>
      </c>
      <c r="D16" s="195"/>
      <c r="E16" s="194"/>
      <c r="F16" s="195"/>
    </row>
    <row r="17" spans="1:7" s="104" customFormat="1" ht="34.5" customHeight="1">
      <c r="A17" s="106">
        <v>208000</v>
      </c>
      <c r="B17" s="106" t="s">
        <v>192</v>
      </c>
      <c r="C17" s="193">
        <f t="shared" si="0"/>
        <v>3106.8410000000003</v>
      </c>
      <c r="D17" s="195">
        <f>D22+D18</f>
        <v>-4600.5739999999996</v>
      </c>
      <c r="E17" s="195">
        <f>E22+E18+E21</f>
        <v>7707.415</v>
      </c>
      <c r="F17" s="195">
        <f>F22+F18+F21</f>
        <v>7582.415</v>
      </c>
      <c r="G17" s="226"/>
    </row>
    <row r="18" spans="1:7" s="104" customFormat="1" ht="21.75" customHeight="1">
      <c r="A18" s="108">
        <v>208100</v>
      </c>
      <c r="B18" s="107" t="s">
        <v>191</v>
      </c>
      <c r="C18" s="193">
        <f t="shared" si="0"/>
        <v>3106.8410000000003</v>
      </c>
      <c r="D18" s="193">
        <v>2411.8090000000002</v>
      </c>
      <c r="E18" s="193">
        <v>695.03200000000004</v>
      </c>
      <c r="F18" s="193">
        <v>570.03200000000004</v>
      </c>
      <c r="G18" s="226"/>
    </row>
    <row r="19" spans="1:7" s="104" customFormat="1" ht="19.5" hidden="1" customHeight="1">
      <c r="A19" s="108">
        <v>208200</v>
      </c>
      <c r="B19" s="107" t="s">
        <v>190</v>
      </c>
      <c r="C19" s="193">
        <f t="shared" si="0"/>
        <v>0</v>
      </c>
      <c r="D19" s="194"/>
      <c r="E19" s="194"/>
      <c r="F19" s="195"/>
    </row>
    <row r="20" spans="1:7" s="104" customFormat="1" ht="36" hidden="1" customHeight="1">
      <c r="A20" s="108" t="s">
        <v>189</v>
      </c>
      <c r="B20" s="107" t="s">
        <v>180</v>
      </c>
      <c r="C20" s="193">
        <f t="shared" si="0"/>
        <v>0</v>
      </c>
      <c r="D20" s="193"/>
      <c r="E20" s="196"/>
      <c r="F20" s="196"/>
    </row>
    <row r="21" spans="1:7" s="104" customFormat="1" ht="35.25" hidden="1" customHeight="1">
      <c r="A21" s="108" t="s">
        <v>188</v>
      </c>
      <c r="B21" s="107" t="s">
        <v>178</v>
      </c>
      <c r="C21" s="193">
        <f t="shared" si="0"/>
        <v>0</v>
      </c>
      <c r="D21" s="195"/>
      <c r="E21" s="195"/>
      <c r="F21" s="195"/>
    </row>
    <row r="22" spans="1:7" s="104" customFormat="1" ht="34.5" customHeight="1">
      <c r="A22" s="227" t="s">
        <v>188</v>
      </c>
      <c r="B22" s="228" t="s">
        <v>178</v>
      </c>
      <c r="C22" s="193">
        <f t="shared" si="0"/>
        <v>0</v>
      </c>
      <c r="D22" s="195">
        <v>-7012.3829999999998</v>
      </c>
      <c r="E22" s="195">
        <v>7012.3829999999998</v>
      </c>
      <c r="F22" s="195">
        <f>E22</f>
        <v>7012.3829999999998</v>
      </c>
    </row>
    <row r="23" spans="1:7" s="104" customFormat="1" ht="28.9" customHeight="1">
      <c r="A23" s="229"/>
      <c r="B23" s="230" t="s">
        <v>150</v>
      </c>
      <c r="C23" s="193">
        <f t="shared" si="0"/>
        <v>3106.8410000000003</v>
      </c>
      <c r="D23" s="193">
        <f>+D13</f>
        <v>-4600.5739999999996</v>
      </c>
      <c r="E23" s="193">
        <f>+E13</f>
        <v>7707.415</v>
      </c>
      <c r="F23" s="193">
        <f>+F13</f>
        <v>7582.415</v>
      </c>
    </row>
    <row r="24" spans="1:7" s="104" customFormat="1" ht="15.75">
      <c r="A24" s="231" t="s">
        <v>187</v>
      </c>
      <c r="B24" s="230" t="s">
        <v>186</v>
      </c>
      <c r="C24" s="193">
        <f t="shared" si="0"/>
        <v>3106.8410000000003</v>
      </c>
      <c r="D24" s="195">
        <f>D25+D29</f>
        <v>-4600.5739999999996</v>
      </c>
      <c r="E24" s="195">
        <f>E29+E25</f>
        <v>7707.415</v>
      </c>
      <c r="F24" s="195">
        <f>F29+F25</f>
        <v>7582.415</v>
      </c>
    </row>
    <row r="25" spans="1:7" s="104" customFormat="1" ht="19.899999999999999" customHeight="1">
      <c r="A25" s="227" t="s">
        <v>185</v>
      </c>
      <c r="B25" s="228" t="s">
        <v>184</v>
      </c>
      <c r="C25" s="193">
        <f t="shared" si="0"/>
        <v>3106.8410000000003</v>
      </c>
      <c r="D25" s="279">
        <v>2411.8090000000002</v>
      </c>
      <c r="E25" s="279">
        <v>695.03200000000004</v>
      </c>
      <c r="F25" s="279">
        <v>570.03200000000004</v>
      </c>
    </row>
    <row r="26" spans="1:7" s="104" customFormat="1" ht="30.6" hidden="1" customHeight="1">
      <c r="A26" s="227" t="s">
        <v>183</v>
      </c>
      <c r="B26" s="228" t="s">
        <v>182</v>
      </c>
      <c r="C26" s="193">
        <f t="shared" si="0"/>
        <v>0</v>
      </c>
      <c r="D26" s="195">
        <f>+D19</f>
        <v>0</v>
      </c>
      <c r="E26" s="195">
        <f>+E19</f>
        <v>0</v>
      </c>
      <c r="F26" s="195">
        <f>+F19</f>
        <v>0</v>
      </c>
    </row>
    <row r="27" spans="1:7" s="104" customFormat="1" ht="31.15" hidden="1" customHeight="1">
      <c r="A27" s="227" t="s">
        <v>181</v>
      </c>
      <c r="B27" s="228" t="s">
        <v>180</v>
      </c>
      <c r="C27" s="193">
        <f t="shared" si="0"/>
        <v>0</v>
      </c>
      <c r="D27" s="195">
        <f>+D15+D20</f>
        <v>0</v>
      </c>
      <c r="E27" s="195">
        <f>+E15+E20</f>
        <v>0</v>
      </c>
      <c r="F27" s="195">
        <f>+F15+F20</f>
        <v>0</v>
      </c>
    </row>
    <row r="28" spans="1:7" s="104" customFormat="1" ht="36" hidden="1" customHeight="1">
      <c r="A28" s="227" t="s">
        <v>179</v>
      </c>
      <c r="B28" s="228" t="s">
        <v>178</v>
      </c>
      <c r="C28" s="193">
        <f t="shared" si="0"/>
        <v>0</v>
      </c>
      <c r="D28" s="195"/>
      <c r="E28" s="195"/>
      <c r="F28" s="195"/>
    </row>
    <row r="29" spans="1:7" s="104" customFormat="1" ht="36.75" customHeight="1">
      <c r="A29" s="227" t="s">
        <v>179</v>
      </c>
      <c r="B29" s="228" t="s">
        <v>178</v>
      </c>
      <c r="C29" s="193">
        <f t="shared" si="0"/>
        <v>0</v>
      </c>
      <c r="D29" s="195">
        <v>-7012.3829999999998</v>
      </c>
      <c r="E29" s="195">
        <v>7012.3829999999998</v>
      </c>
      <c r="F29" s="195">
        <f>E29</f>
        <v>7012.3829999999998</v>
      </c>
    </row>
    <row r="30" spans="1:7" s="104" customFormat="1" ht="28.5" customHeight="1">
      <c r="A30" s="106"/>
      <c r="B30" s="105" t="s">
        <v>177</v>
      </c>
      <c r="C30" s="193">
        <f t="shared" si="0"/>
        <v>3106.8410000000003</v>
      </c>
      <c r="D30" s="193">
        <f>+D24</f>
        <v>-4600.5739999999996</v>
      </c>
      <c r="E30" s="193">
        <f>+E24</f>
        <v>7707.415</v>
      </c>
      <c r="F30" s="193">
        <f>+F24</f>
        <v>7582.415</v>
      </c>
    </row>
    <row r="31" spans="1:7" ht="15.75">
      <c r="A31" s="103"/>
      <c r="B31" s="102"/>
      <c r="C31" s="198"/>
      <c r="D31" s="198"/>
      <c r="E31" s="198"/>
      <c r="F31" s="198"/>
    </row>
    <row r="32" spans="1:7" ht="18.75">
      <c r="A32" s="5" t="s">
        <v>22</v>
      </c>
      <c r="B32" s="5"/>
      <c r="C32" s="5"/>
      <c r="D32" s="5" t="s">
        <v>23</v>
      </c>
      <c r="E32" s="5"/>
      <c r="F32" s="102"/>
    </row>
    <row r="33" spans="1:6" ht="15.75">
      <c r="A33" s="101"/>
      <c r="B33" s="97"/>
      <c r="C33" s="97"/>
      <c r="D33" s="100"/>
      <c r="E33" s="99"/>
    </row>
    <row r="34" spans="1:6" ht="15.75">
      <c r="A34" s="97"/>
      <c r="B34" s="98"/>
      <c r="C34" s="98"/>
      <c r="D34" s="97"/>
      <c r="E34" s="97"/>
      <c r="F34" s="97"/>
    </row>
  </sheetData>
  <mergeCells count="12">
    <mergeCell ref="E1:F2"/>
    <mergeCell ref="B6:D6"/>
    <mergeCell ref="A7:F7"/>
    <mergeCell ref="A10:A11"/>
    <mergeCell ref="B10:B11"/>
    <mergeCell ref="D10:D11"/>
    <mergeCell ref="E10:F10"/>
    <mergeCell ref="E3:F3"/>
    <mergeCell ref="E5:F5"/>
    <mergeCell ref="E4:F4"/>
    <mergeCell ref="C10:C11"/>
    <mergeCell ref="A8:B8"/>
  </mergeCells>
  <pageMargins left="0.70866141732283472" right="0.70866141732283472" top="0.74803149606299213" bottom="0.74803149606299213" header="0.31496062992125984" footer="0.31496062992125984"/>
  <pageSetup paperSize="9" scale="6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2"/>
  <sheetViews>
    <sheetView topLeftCell="A43" zoomScaleNormal="100" zoomScaleSheetLayoutView="100" workbookViewId="0">
      <selection activeCell="D24" sqref="D24"/>
    </sheetView>
  </sheetViews>
  <sheetFormatPr defaultColWidth="9.140625" defaultRowHeight="12.75"/>
  <cols>
    <col min="1" max="1" width="9.5703125" style="123" customWidth="1"/>
    <col min="2" max="2" width="42.28515625" style="123" customWidth="1"/>
    <col min="3" max="3" width="17.140625" style="188" customWidth="1"/>
    <col min="4" max="4" width="13" style="190" customWidth="1"/>
    <col min="5" max="5" width="11.140625" style="123" customWidth="1"/>
    <col min="6" max="6" width="13.85546875" style="123" customWidth="1"/>
    <col min="7" max="7" width="9.28515625" style="123" bestFit="1" customWidth="1"/>
    <col min="8" max="8" width="11.85546875" style="123" bestFit="1" customWidth="1"/>
    <col min="9" max="9" width="10.140625" style="123" bestFit="1" customWidth="1"/>
    <col min="10" max="256" width="9.140625" style="123"/>
    <col min="257" max="257" width="9.5703125" style="123" customWidth="1"/>
    <col min="258" max="258" width="42.28515625" style="123" customWidth="1"/>
    <col min="259" max="259" width="17.140625" style="123" customWidth="1"/>
    <col min="260" max="260" width="13" style="123" customWidth="1"/>
    <col min="261" max="261" width="11.140625" style="123" customWidth="1"/>
    <col min="262" max="262" width="13.85546875" style="123" customWidth="1"/>
    <col min="263" max="263" width="9.28515625" style="123" bestFit="1" customWidth="1"/>
    <col min="264" max="264" width="9.140625" style="123"/>
    <col min="265" max="265" width="10.140625" style="123" bestFit="1" customWidth="1"/>
    <col min="266" max="512" width="9.140625" style="123"/>
    <col min="513" max="513" width="9.5703125" style="123" customWidth="1"/>
    <col min="514" max="514" width="42.28515625" style="123" customWidth="1"/>
    <col min="515" max="515" width="17.140625" style="123" customWidth="1"/>
    <col min="516" max="516" width="13" style="123" customWidth="1"/>
    <col min="517" max="517" width="11.140625" style="123" customWidth="1"/>
    <col min="518" max="518" width="13.85546875" style="123" customWidth="1"/>
    <col min="519" max="519" width="9.28515625" style="123" bestFit="1" customWidth="1"/>
    <col min="520" max="520" width="9.140625" style="123"/>
    <col min="521" max="521" width="10.140625" style="123" bestFit="1" customWidth="1"/>
    <col min="522" max="768" width="9.140625" style="123"/>
    <col min="769" max="769" width="9.5703125" style="123" customWidth="1"/>
    <col min="770" max="770" width="42.28515625" style="123" customWidth="1"/>
    <col min="771" max="771" width="17.140625" style="123" customWidth="1"/>
    <col min="772" max="772" width="13" style="123" customWidth="1"/>
    <col min="773" max="773" width="11.140625" style="123" customWidth="1"/>
    <col min="774" max="774" width="13.85546875" style="123" customWidth="1"/>
    <col min="775" max="775" width="9.28515625" style="123" bestFit="1" customWidth="1"/>
    <col min="776" max="776" width="9.140625" style="123"/>
    <col min="777" max="777" width="10.140625" style="123" bestFit="1" customWidth="1"/>
    <col min="778" max="1024" width="9.140625" style="123"/>
    <col min="1025" max="1025" width="9.5703125" style="123" customWidth="1"/>
    <col min="1026" max="1026" width="42.28515625" style="123" customWidth="1"/>
    <col min="1027" max="1027" width="17.140625" style="123" customWidth="1"/>
    <col min="1028" max="1028" width="13" style="123" customWidth="1"/>
    <col min="1029" max="1029" width="11.140625" style="123" customWidth="1"/>
    <col min="1030" max="1030" width="13.85546875" style="123" customWidth="1"/>
    <col min="1031" max="1031" width="9.28515625" style="123" bestFit="1" customWidth="1"/>
    <col min="1032" max="1032" width="9.140625" style="123"/>
    <col min="1033" max="1033" width="10.140625" style="123" bestFit="1" customWidth="1"/>
    <col min="1034" max="1280" width="9.140625" style="123"/>
    <col min="1281" max="1281" width="9.5703125" style="123" customWidth="1"/>
    <col min="1282" max="1282" width="42.28515625" style="123" customWidth="1"/>
    <col min="1283" max="1283" width="17.140625" style="123" customWidth="1"/>
    <col min="1284" max="1284" width="13" style="123" customWidth="1"/>
    <col min="1285" max="1285" width="11.140625" style="123" customWidth="1"/>
    <col min="1286" max="1286" width="13.85546875" style="123" customWidth="1"/>
    <col min="1287" max="1287" width="9.28515625" style="123" bestFit="1" customWidth="1"/>
    <col min="1288" max="1288" width="9.140625" style="123"/>
    <col min="1289" max="1289" width="10.140625" style="123" bestFit="1" customWidth="1"/>
    <col min="1290" max="1536" width="9.140625" style="123"/>
    <col min="1537" max="1537" width="9.5703125" style="123" customWidth="1"/>
    <col min="1538" max="1538" width="42.28515625" style="123" customWidth="1"/>
    <col min="1539" max="1539" width="17.140625" style="123" customWidth="1"/>
    <col min="1540" max="1540" width="13" style="123" customWidth="1"/>
    <col min="1541" max="1541" width="11.140625" style="123" customWidth="1"/>
    <col min="1542" max="1542" width="13.85546875" style="123" customWidth="1"/>
    <col min="1543" max="1543" width="9.28515625" style="123" bestFit="1" customWidth="1"/>
    <col min="1544" max="1544" width="9.140625" style="123"/>
    <col min="1545" max="1545" width="10.140625" style="123" bestFit="1" customWidth="1"/>
    <col min="1546" max="1792" width="9.140625" style="123"/>
    <col min="1793" max="1793" width="9.5703125" style="123" customWidth="1"/>
    <col min="1794" max="1794" width="42.28515625" style="123" customWidth="1"/>
    <col min="1795" max="1795" width="17.140625" style="123" customWidth="1"/>
    <col min="1796" max="1796" width="13" style="123" customWidth="1"/>
    <col min="1797" max="1797" width="11.140625" style="123" customWidth="1"/>
    <col min="1798" max="1798" width="13.85546875" style="123" customWidth="1"/>
    <col min="1799" max="1799" width="9.28515625" style="123" bestFit="1" customWidth="1"/>
    <col min="1800" max="1800" width="9.140625" style="123"/>
    <col min="1801" max="1801" width="10.140625" style="123" bestFit="1" customWidth="1"/>
    <col min="1802" max="2048" width="9.140625" style="123"/>
    <col min="2049" max="2049" width="9.5703125" style="123" customWidth="1"/>
    <col min="2050" max="2050" width="42.28515625" style="123" customWidth="1"/>
    <col min="2051" max="2051" width="17.140625" style="123" customWidth="1"/>
    <col min="2052" max="2052" width="13" style="123" customWidth="1"/>
    <col min="2053" max="2053" width="11.140625" style="123" customWidth="1"/>
    <col min="2054" max="2054" width="13.85546875" style="123" customWidth="1"/>
    <col min="2055" max="2055" width="9.28515625" style="123" bestFit="1" customWidth="1"/>
    <col min="2056" max="2056" width="9.140625" style="123"/>
    <col min="2057" max="2057" width="10.140625" style="123" bestFit="1" customWidth="1"/>
    <col min="2058" max="2304" width="9.140625" style="123"/>
    <col min="2305" max="2305" width="9.5703125" style="123" customWidth="1"/>
    <col min="2306" max="2306" width="42.28515625" style="123" customWidth="1"/>
    <col min="2307" max="2307" width="17.140625" style="123" customWidth="1"/>
    <col min="2308" max="2308" width="13" style="123" customWidth="1"/>
    <col min="2309" max="2309" width="11.140625" style="123" customWidth="1"/>
    <col min="2310" max="2310" width="13.85546875" style="123" customWidth="1"/>
    <col min="2311" max="2311" width="9.28515625" style="123" bestFit="1" customWidth="1"/>
    <col min="2312" max="2312" width="9.140625" style="123"/>
    <col min="2313" max="2313" width="10.140625" style="123" bestFit="1" customWidth="1"/>
    <col min="2314" max="2560" width="9.140625" style="123"/>
    <col min="2561" max="2561" width="9.5703125" style="123" customWidth="1"/>
    <col min="2562" max="2562" width="42.28515625" style="123" customWidth="1"/>
    <col min="2563" max="2563" width="17.140625" style="123" customWidth="1"/>
    <col min="2564" max="2564" width="13" style="123" customWidth="1"/>
    <col min="2565" max="2565" width="11.140625" style="123" customWidth="1"/>
    <col min="2566" max="2566" width="13.85546875" style="123" customWidth="1"/>
    <col min="2567" max="2567" width="9.28515625" style="123" bestFit="1" customWidth="1"/>
    <col min="2568" max="2568" width="9.140625" style="123"/>
    <col min="2569" max="2569" width="10.140625" style="123" bestFit="1" customWidth="1"/>
    <col min="2570" max="2816" width="9.140625" style="123"/>
    <col min="2817" max="2817" width="9.5703125" style="123" customWidth="1"/>
    <col min="2818" max="2818" width="42.28515625" style="123" customWidth="1"/>
    <col min="2819" max="2819" width="17.140625" style="123" customWidth="1"/>
    <col min="2820" max="2820" width="13" style="123" customWidth="1"/>
    <col min="2821" max="2821" width="11.140625" style="123" customWidth="1"/>
    <col min="2822" max="2822" width="13.85546875" style="123" customWidth="1"/>
    <col min="2823" max="2823" width="9.28515625" style="123" bestFit="1" customWidth="1"/>
    <col min="2824" max="2824" width="9.140625" style="123"/>
    <col min="2825" max="2825" width="10.140625" style="123" bestFit="1" customWidth="1"/>
    <col min="2826" max="3072" width="9.140625" style="123"/>
    <col min="3073" max="3073" width="9.5703125" style="123" customWidth="1"/>
    <col min="3074" max="3074" width="42.28515625" style="123" customWidth="1"/>
    <col min="3075" max="3075" width="17.140625" style="123" customWidth="1"/>
    <col min="3076" max="3076" width="13" style="123" customWidth="1"/>
    <col min="3077" max="3077" width="11.140625" style="123" customWidth="1"/>
    <col min="3078" max="3078" width="13.85546875" style="123" customWidth="1"/>
    <col min="3079" max="3079" width="9.28515625" style="123" bestFit="1" customWidth="1"/>
    <col min="3080" max="3080" width="9.140625" style="123"/>
    <col min="3081" max="3081" width="10.140625" style="123" bestFit="1" customWidth="1"/>
    <col min="3082" max="3328" width="9.140625" style="123"/>
    <col min="3329" max="3329" width="9.5703125" style="123" customWidth="1"/>
    <col min="3330" max="3330" width="42.28515625" style="123" customWidth="1"/>
    <col min="3331" max="3331" width="17.140625" style="123" customWidth="1"/>
    <col min="3332" max="3332" width="13" style="123" customWidth="1"/>
    <col min="3333" max="3333" width="11.140625" style="123" customWidth="1"/>
    <col min="3334" max="3334" width="13.85546875" style="123" customWidth="1"/>
    <col min="3335" max="3335" width="9.28515625" style="123" bestFit="1" customWidth="1"/>
    <col min="3336" max="3336" width="9.140625" style="123"/>
    <col min="3337" max="3337" width="10.140625" style="123" bestFit="1" customWidth="1"/>
    <col min="3338" max="3584" width="9.140625" style="123"/>
    <col min="3585" max="3585" width="9.5703125" style="123" customWidth="1"/>
    <col min="3586" max="3586" width="42.28515625" style="123" customWidth="1"/>
    <col min="3587" max="3587" width="17.140625" style="123" customWidth="1"/>
    <col min="3588" max="3588" width="13" style="123" customWidth="1"/>
    <col min="3589" max="3589" width="11.140625" style="123" customWidth="1"/>
    <col min="3590" max="3590" width="13.85546875" style="123" customWidth="1"/>
    <col min="3591" max="3591" width="9.28515625" style="123" bestFit="1" customWidth="1"/>
    <col min="3592" max="3592" width="9.140625" style="123"/>
    <col min="3593" max="3593" width="10.140625" style="123" bestFit="1" customWidth="1"/>
    <col min="3594" max="3840" width="9.140625" style="123"/>
    <col min="3841" max="3841" width="9.5703125" style="123" customWidth="1"/>
    <col min="3842" max="3842" width="42.28515625" style="123" customWidth="1"/>
    <col min="3843" max="3843" width="17.140625" style="123" customWidth="1"/>
    <col min="3844" max="3844" width="13" style="123" customWidth="1"/>
    <col min="3845" max="3845" width="11.140625" style="123" customWidth="1"/>
    <col min="3846" max="3846" width="13.85546875" style="123" customWidth="1"/>
    <col min="3847" max="3847" width="9.28515625" style="123" bestFit="1" customWidth="1"/>
    <col min="3848" max="3848" width="9.140625" style="123"/>
    <col min="3849" max="3849" width="10.140625" style="123" bestFit="1" customWidth="1"/>
    <col min="3850" max="4096" width="9.140625" style="123"/>
    <col min="4097" max="4097" width="9.5703125" style="123" customWidth="1"/>
    <col min="4098" max="4098" width="42.28515625" style="123" customWidth="1"/>
    <col min="4099" max="4099" width="17.140625" style="123" customWidth="1"/>
    <col min="4100" max="4100" width="13" style="123" customWidth="1"/>
    <col min="4101" max="4101" width="11.140625" style="123" customWidth="1"/>
    <col min="4102" max="4102" width="13.85546875" style="123" customWidth="1"/>
    <col min="4103" max="4103" width="9.28515625" style="123" bestFit="1" customWidth="1"/>
    <col min="4104" max="4104" width="9.140625" style="123"/>
    <col min="4105" max="4105" width="10.140625" style="123" bestFit="1" customWidth="1"/>
    <col min="4106" max="4352" width="9.140625" style="123"/>
    <col min="4353" max="4353" width="9.5703125" style="123" customWidth="1"/>
    <col min="4354" max="4354" width="42.28515625" style="123" customWidth="1"/>
    <col min="4355" max="4355" width="17.140625" style="123" customWidth="1"/>
    <col min="4356" max="4356" width="13" style="123" customWidth="1"/>
    <col min="4357" max="4357" width="11.140625" style="123" customWidth="1"/>
    <col min="4358" max="4358" width="13.85546875" style="123" customWidth="1"/>
    <col min="4359" max="4359" width="9.28515625" style="123" bestFit="1" customWidth="1"/>
    <col min="4360" max="4360" width="9.140625" style="123"/>
    <col min="4361" max="4361" width="10.140625" style="123" bestFit="1" customWidth="1"/>
    <col min="4362" max="4608" width="9.140625" style="123"/>
    <col min="4609" max="4609" width="9.5703125" style="123" customWidth="1"/>
    <col min="4610" max="4610" width="42.28515625" style="123" customWidth="1"/>
    <col min="4611" max="4611" width="17.140625" style="123" customWidth="1"/>
    <col min="4612" max="4612" width="13" style="123" customWidth="1"/>
    <col min="4613" max="4613" width="11.140625" style="123" customWidth="1"/>
    <col min="4614" max="4614" width="13.85546875" style="123" customWidth="1"/>
    <col min="4615" max="4615" width="9.28515625" style="123" bestFit="1" customWidth="1"/>
    <col min="4616" max="4616" width="9.140625" style="123"/>
    <col min="4617" max="4617" width="10.140625" style="123" bestFit="1" customWidth="1"/>
    <col min="4618" max="4864" width="9.140625" style="123"/>
    <col min="4865" max="4865" width="9.5703125" style="123" customWidth="1"/>
    <col min="4866" max="4866" width="42.28515625" style="123" customWidth="1"/>
    <col min="4867" max="4867" width="17.140625" style="123" customWidth="1"/>
    <col min="4868" max="4868" width="13" style="123" customWidth="1"/>
    <col min="4869" max="4869" width="11.140625" style="123" customWidth="1"/>
    <col min="4870" max="4870" width="13.85546875" style="123" customWidth="1"/>
    <col min="4871" max="4871" width="9.28515625" style="123" bestFit="1" customWidth="1"/>
    <col min="4872" max="4872" width="9.140625" style="123"/>
    <col min="4873" max="4873" width="10.140625" style="123" bestFit="1" customWidth="1"/>
    <col min="4874" max="5120" width="9.140625" style="123"/>
    <col min="5121" max="5121" width="9.5703125" style="123" customWidth="1"/>
    <col min="5122" max="5122" width="42.28515625" style="123" customWidth="1"/>
    <col min="5123" max="5123" width="17.140625" style="123" customWidth="1"/>
    <col min="5124" max="5124" width="13" style="123" customWidth="1"/>
    <col min="5125" max="5125" width="11.140625" style="123" customWidth="1"/>
    <col min="5126" max="5126" width="13.85546875" style="123" customWidth="1"/>
    <col min="5127" max="5127" width="9.28515625" style="123" bestFit="1" customWidth="1"/>
    <col min="5128" max="5128" width="9.140625" style="123"/>
    <col min="5129" max="5129" width="10.140625" style="123" bestFit="1" customWidth="1"/>
    <col min="5130" max="5376" width="9.140625" style="123"/>
    <col min="5377" max="5377" width="9.5703125" style="123" customWidth="1"/>
    <col min="5378" max="5378" width="42.28515625" style="123" customWidth="1"/>
    <col min="5379" max="5379" width="17.140625" style="123" customWidth="1"/>
    <col min="5380" max="5380" width="13" style="123" customWidth="1"/>
    <col min="5381" max="5381" width="11.140625" style="123" customWidth="1"/>
    <col min="5382" max="5382" width="13.85546875" style="123" customWidth="1"/>
    <col min="5383" max="5383" width="9.28515625" style="123" bestFit="1" customWidth="1"/>
    <col min="5384" max="5384" width="9.140625" style="123"/>
    <col min="5385" max="5385" width="10.140625" style="123" bestFit="1" customWidth="1"/>
    <col min="5386" max="5632" width="9.140625" style="123"/>
    <col min="5633" max="5633" width="9.5703125" style="123" customWidth="1"/>
    <col min="5634" max="5634" width="42.28515625" style="123" customWidth="1"/>
    <col min="5635" max="5635" width="17.140625" style="123" customWidth="1"/>
    <col min="5636" max="5636" width="13" style="123" customWidth="1"/>
    <col min="5637" max="5637" width="11.140625" style="123" customWidth="1"/>
    <col min="5638" max="5638" width="13.85546875" style="123" customWidth="1"/>
    <col min="5639" max="5639" width="9.28515625" style="123" bestFit="1" customWidth="1"/>
    <col min="5640" max="5640" width="9.140625" style="123"/>
    <col min="5641" max="5641" width="10.140625" style="123" bestFit="1" customWidth="1"/>
    <col min="5642" max="5888" width="9.140625" style="123"/>
    <col min="5889" max="5889" width="9.5703125" style="123" customWidth="1"/>
    <col min="5890" max="5890" width="42.28515625" style="123" customWidth="1"/>
    <col min="5891" max="5891" width="17.140625" style="123" customWidth="1"/>
    <col min="5892" max="5892" width="13" style="123" customWidth="1"/>
    <col min="5893" max="5893" width="11.140625" style="123" customWidth="1"/>
    <col min="5894" max="5894" width="13.85546875" style="123" customWidth="1"/>
    <col min="5895" max="5895" width="9.28515625" style="123" bestFit="1" customWidth="1"/>
    <col min="5896" max="5896" width="9.140625" style="123"/>
    <col min="5897" max="5897" width="10.140625" style="123" bestFit="1" customWidth="1"/>
    <col min="5898" max="6144" width="9.140625" style="123"/>
    <col min="6145" max="6145" width="9.5703125" style="123" customWidth="1"/>
    <col min="6146" max="6146" width="42.28515625" style="123" customWidth="1"/>
    <col min="6147" max="6147" width="17.140625" style="123" customWidth="1"/>
    <col min="6148" max="6148" width="13" style="123" customWidth="1"/>
    <col min="6149" max="6149" width="11.140625" style="123" customWidth="1"/>
    <col min="6150" max="6150" width="13.85546875" style="123" customWidth="1"/>
    <col min="6151" max="6151" width="9.28515625" style="123" bestFit="1" customWidth="1"/>
    <col min="6152" max="6152" width="9.140625" style="123"/>
    <col min="6153" max="6153" width="10.140625" style="123" bestFit="1" customWidth="1"/>
    <col min="6154" max="6400" width="9.140625" style="123"/>
    <col min="6401" max="6401" width="9.5703125" style="123" customWidth="1"/>
    <col min="6402" max="6402" width="42.28515625" style="123" customWidth="1"/>
    <col min="6403" max="6403" width="17.140625" style="123" customWidth="1"/>
    <col min="6404" max="6404" width="13" style="123" customWidth="1"/>
    <col min="6405" max="6405" width="11.140625" style="123" customWidth="1"/>
    <col min="6406" max="6406" width="13.85546875" style="123" customWidth="1"/>
    <col min="6407" max="6407" width="9.28515625" style="123" bestFit="1" customWidth="1"/>
    <col min="6408" max="6408" width="9.140625" style="123"/>
    <col min="6409" max="6409" width="10.140625" style="123" bestFit="1" customWidth="1"/>
    <col min="6410" max="6656" width="9.140625" style="123"/>
    <col min="6657" max="6657" width="9.5703125" style="123" customWidth="1"/>
    <col min="6658" max="6658" width="42.28515625" style="123" customWidth="1"/>
    <col min="6659" max="6659" width="17.140625" style="123" customWidth="1"/>
    <col min="6660" max="6660" width="13" style="123" customWidth="1"/>
    <col min="6661" max="6661" width="11.140625" style="123" customWidth="1"/>
    <col min="6662" max="6662" width="13.85546875" style="123" customWidth="1"/>
    <col min="6663" max="6663" width="9.28515625" style="123" bestFit="1" customWidth="1"/>
    <col min="6664" max="6664" width="9.140625" style="123"/>
    <col min="6665" max="6665" width="10.140625" style="123" bestFit="1" customWidth="1"/>
    <col min="6666" max="6912" width="9.140625" style="123"/>
    <col min="6913" max="6913" width="9.5703125" style="123" customWidth="1"/>
    <col min="6914" max="6914" width="42.28515625" style="123" customWidth="1"/>
    <col min="6915" max="6915" width="17.140625" style="123" customWidth="1"/>
    <col min="6916" max="6916" width="13" style="123" customWidth="1"/>
    <col min="6917" max="6917" width="11.140625" style="123" customWidth="1"/>
    <col min="6918" max="6918" width="13.85546875" style="123" customWidth="1"/>
    <col min="6919" max="6919" width="9.28515625" style="123" bestFit="1" customWidth="1"/>
    <col min="6920" max="6920" width="9.140625" style="123"/>
    <col min="6921" max="6921" width="10.140625" style="123" bestFit="1" customWidth="1"/>
    <col min="6922" max="7168" width="9.140625" style="123"/>
    <col min="7169" max="7169" width="9.5703125" style="123" customWidth="1"/>
    <col min="7170" max="7170" width="42.28515625" style="123" customWidth="1"/>
    <col min="7171" max="7171" width="17.140625" style="123" customWidth="1"/>
    <col min="7172" max="7172" width="13" style="123" customWidth="1"/>
    <col min="7173" max="7173" width="11.140625" style="123" customWidth="1"/>
    <col min="7174" max="7174" width="13.85546875" style="123" customWidth="1"/>
    <col min="7175" max="7175" width="9.28515625" style="123" bestFit="1" customWidth="1"/>
    <col min="7176" max="7176" width="9.140625" style="123"/>
    <col min="7177" max="7177" width="10.140625" style="123" bestFit="1" customWidth="1"/>
    <col min="7178" max="7424" width="9.140625" style="123"/>
    <col min="7425" max="7425" width="9.5703125" style="123" customWidth="1"/>
    <col min="7426" max="7426" width="42.28515625" style="123" customWidth="1"/>
    <col min="7427" max="7427" width="17.140625" style="123" customWidth="1"/>
    <col min="7428" max="7428" width="13" style="123" customWidth="1"/>
    <col min="7429" max="7429" width="11.140625" style="123" customWidth="1"/>
    <col min="7430" max="7430" width="13.85546875" style="123" customWidth="1"/>
    <col min="7431" max="7431" width="9.28515625" style="123" bestFit="1" customWidth="1"/>
    <col min="7432" max="7432" width="9.140625" style="123"/>
    <col min="7433" max="7433" width="10.140625" style="123" bestFit="1" customWidth="1"/>
    <col min="7434" max="7680" width="9.140625" style="123"/>
    <col min="7681" max="7681" width="9.5703125" style="123" customWidth="1"/>
    <col min="7682" max="7682" width="42.28515625" style="123" customWidth="1"/>
    <col min="7683" max="7683" width="17.140625" style="123" customWidth="1"/>
    <col min="7684" max="7684" width="13" style="123" customWidth="1"/>
    <col min="7685" max="7685" width="11.140625" style="123" customWidth="1"/>
    <col min="7686" max="7686" width="13.85546875" style="123" customWidth="1"/>
    <col min="7687" max="7687" width="9.28515625" style="123" bestFit="1" customWidth="1"/>
    <col min="7688" max="7688" width="9.140625" style="123"/>
    <col min="7689" max="7689" width="10.140625" style="123" bestFit="1" customWidth="1"/>
    <col min="7690" max="7936" width="9.140625" style="123"/>
    <col min="7937" max="7937" width="9.5703125" style="123" customWidth="1"/>
    <col min="7938" max="7938" width="42.28515625" style="123" customWidth="1"/>
    <col min="7939" max="7939" width="17.140625" style="123" customWidth="1"/>
    <col min="7940" max="7940" width="13" style="123" customWidth="1"/>
    <col min="7941" max="7941" width="11.140625" style="123" customWidth="1"/>
    <col min="7942" max="7942" width="13.85546875" style="123" customWidth="1"/>
    <col min="7943" max="7943" width="9.28515625" style="123" bestFit="1" customWidth="1"/>
    <col min="7944" max="7944" width="9.140625" style="123"/>
    <col min="7945" max="7945" width="10.140625" style="123" bestFit="1" customWidth="1"/>
    <col min="7946" max="8192" width="9.140625" style="123"/>
    <col min="8193" max="8193" width="9.5703125" style="123" customWidth="1"/>
    <col min="8194" max="8194" width="42.28515625" style="123" customWidth="1"/>
    <col min="8195" max="8195" width="17.140625" style="123" customWidth="1"/>
    <col min="8196" max="8196" width="13" style="123" customWidth="1"/>
    <col min="8197" max="8197" width="11.140625" style="123" customWidth="1"/>
    <col min="8198" max="8198" width="13.85546875" style="123" customWidth="1"/>
    <col min="8199" max="8199" width="9.28515625" style="123" bestFit="1" customWidth="1"/>
    <col min="8200" max="8200" width="9.140625" style="123"/>
    <col min="8201" max="8201" width="10.140625" style="123" bestFit="1" customWidth="1"/>
    <col min="8202" max="8448" width="9.140625" style="123"/>
    <col min="8449" max="8449" width="9.5703125" style="123" customWidth="1"/>
    <col min="8450" max="8450" width="42.28515625" style="123" customWidth="1"/>
    <col min="8451" max="8451" width="17.140625" style="123" customWidth="1"/>
    <col min="8452" max="8452" width="13" style="123" customWidth="1"/>
    <col min="8453" max="8453" width="11.140625" style="123" customWidth="1"/>
    <col min="8454" max="8454" width="13.85546875" style="123" customWidth="1"/>
    <col min="8455" max="8455" width="9.28515625" style="123" bestFit="1" customWidth="1"/>
    <col min="8456" max="8456" width="9.140625" style="123"/>
    <col min="8457" max="8457" width="10.140625" style="123" bestFit="1" customWidth="1"/>
    <col min="8458" max="8704" width="9.140625" style="123"/>
    <col min="8705" max="8705" width="9.5703125" style="123" customWidth="1"/>
    <col min="8706" max="8706" width="42.28515625" style="123" customWidth="1"/>
    <col min="8707" max="8707" width="17.140625" style="123" customWidth="1"/>
    <col min="8708" max="8708" width="13" style="123" customWidth="1"/>
    <col min="8709" max="8709" width="11.140625" style="123" customWidth="1"/>
    <col min="8710" max="8710" width="13.85546875" style="123" customWidth="1"/>
    <col min="8711" max="8711" width="9.28515625" style="123" bestFit="1" customWidth="1"/>
    <col min="8712" max="8712" width="9.140625" style="123"/>
    <col min="8713" max="8713" width="10.140625" style="123" bestFit="1" customWidth="1"/>
    <col min="8714" max="8960" width="9.140625" style="123"/>
    <col min="8961" max="8961" width="9.5703125" style="123" customWidth="1"/>
    <col min="8962" max="8962" width="42.28515625" style="123" customWidth="1"/>
    <col min="8963" max="8963" width="17.140625" style="123" customWidth="1"/>
    <col min="8964" max="8964" width="13" style="123" customWidth="1"/>
    <col min="8965" max="8965" width="11.140625" style="123" customWidth="1"/>
    <col min="8966" max="8966" width="13.85546875" style="123" customWidth="1"/>
    <col min="8967" max="8967" width="9.28515625" style="123" bestFit="1" customWidth="1"/>
    <col min="8968" max="8968" width="9.140625" style="123"/>
    <col min="8969" max="8969" width="10.140625" style="123" bestFit="1" customWidth="1"/>
    <col min="8970" max="9216" width="9.140625" style="123"/>
    <col min="9217" max="9217" width="9.5703125" style="123" customWidth="1"/>
    <col min="9218" max="9218" width="42.28515625" style="123" customWidth="1"/>
    <col min="9219" max="9219" width="17.140625" style="123" customWidth="1"/>
    <col min="9220" max="9220" width="13" style="123" customWidth="1"/>
    <col min="9221" max="9221" width="11.140625" style="123" customWidth="1"/>
    <col min="9222" max="9222" width="13.85546875" style="123" customWidth="1"/>
    <col min="9223" max="9223" width="9.28515625" style="123" bestFit="1" customWidth="1"/>
    <col min="9224" max="9224" width="9.140625" style="123"/>
    <col min="9225" max="9225" width="10.140625" style="123" bestFit="1" customWidth="1"/>
    <col min="9226" max="9472" width="9.140625" style="123"/>
    <col min="9473" max="9473" width="9.5703125" style="123" customWidth="1"/>
    <col min="9474" max="9474" width="42.28515625" style="123" customWidth="1"/>
    <col min="9475" max="9475" width="17.140625" style="123" customWidth="1"/>
    <col min="9476" max="9476" width="13" style="123" customWidth="1"/>
    <col min="9477" max="9477" width="11.140625" style="123" customWidth="1"/>
    <col min="9478" max="9478" width="13.85546875" style="123" customWidth="1"/>
    <col min="9479" max="9479" width="9.28515625" style="123" bestFit="1" customWidth="1"/>
    <col min="9480" max="9480" width="9.140625" style="123"/>
    <col min="9481" max="9481" width="10.140625" style="123" bestFit="1" customWidth="1"/>
    <col min="9482" max="9728" width="9.140625" style="123"/>
    <col min="9729" max="9729" width="9.5703125" style="123" customWidth="1"/>
    <col min="9730" max="9730" width="42.28515625" style="123" customWidth="1"/>
    <col min="9731" max="9731" width="17.140625" style="123" customWidth="1"/>
    <col min="9732" max="9732" width="13" style="123" customWidth="1"/>
    <col min="9733" max="9733" width="11.140625" style="123" customWidth="1"/>
    <col min="9734" max="9734" width="13.85546875" style="123" customWidth="1"/>
    <col min="9735" max="9735" width="9.28515625" style="123" bestFit="1" customWidth="1"/>
    <col min="9736" max="9736" width="9.140625" style="123"/>
    <col min="9737" max="9737" width="10.140625" style="123" bestFit="1" customWidth="1"/>
    <col min="9738" max="9984" width="9.140625" style="123"/>
    <col min="9985" max="9985" width="9.5703125" style="123" customWidth="1"/>
    <col min="9986" max="9986" width="42.28515625" style="123" customWidth="1"/>
    <col min="9987" max="9987" width="17.140625" style="123" customWidth="1"/>
    <col min="9988" max="9988" width="13" style="123" customWidth="1"/>
    <col min="9989" max="9989" width="11.140625" style="123" customWidth="1"/>
    <col min="9990" max="9990" width="13.85546875" style="123" customWidth="1"/>
    <col min="9991" max="9991" width="9.28515625" style="123" bestFit="1" customWidth="1"/>
    <col min="9992" max="9992" width="9.140625" style="123"/>
    <col min="9993" max="9993" width="10.140625" style="123" bestFit="1" customWidth="1"/>
    <col min="9994" max="10240" width="9.140625" style="123"/>
    <col min="10241" max="10241" width="9.5703125" style="123" customWidth="1"/>
    <col min="10242" max="10242" width="42.28515625" style="123" customWidth="1"/>
    <col min="10243" max="10243" width="17.140625" style="123" customWidth="1"/>
    <col min="10244" max="10244" width="13" style="123" customWidth="1"/>
    <col min="10245" max="10245" width="11.140625" style="123" customWidth="1"/>
    <col min="10246" max="10246" width="13.85546875" style="123" customWidth="1"/>
    <col min="10247" max="10247" width="9.28515625" style="123" bestFit="1" customWidth="1"/>
    <col min="10248" max="10248" width="9.140625" style="123"/>
    <col min="10249" max="10249" width="10.140625" style="123" bestFit="1" customWidth="1"/>
    <col min="10250" max="10496" width="9.140625" style="123"/>
    <col min="10497" max="10497" width="9.5703125" style="123" customWidth="1"/>
    <col min="10498" max="10498" width="42.28515625" style="123" customWidth="1"/>
    <col min="10499" max="10499" width="17.140625" style="123" customWidth="1"/>
    <col min="10500" max="10500" width="13" style="123" customWidth="1"/>
    <col min="10501" max="10501" width="11.140625" style="123" customWidth="1"/>
    <col min="10502" max="10502" width="13.85546875" style="123" customWidth="1"/>
    <col min="10503" max="10503" width="9.28515625" style="123" bestFit="1" customWidth="1"/>
    <col min="10504" max="10504" width="9.140625" style="123"/>
    <col min="10505" max="10505" width="10.140625" style="123" bestFit="1" customWidth="1"/>
    <col min="10506" max="10752" width="9.140625" style="123"/>
    <col min="10753" max="10753" width="9.5703125" style="123" customWidth="1"/>
    <col min="10754" max="10754" width="42.28515625" style="123" customWidth="1"/>
    <col min="10755" max="10755" width="17.140625" style="123" customWidth="1"/>
    <col min="10756" max="10756" width="13" style="123" customWidth="1"/>
    <col min="10757" max="10757" width="11.140625" style="123" customWidth="1"/>
    <col min="10758" max="10758" width="13.85546875" style="123" customWidth="1"/>
    <col min="10759" max="10759" width="9.28515625" style="123" bestFit="1" customWidth="1"/>
    <col min="10760" max="10760" width="9.140625" style="123"/>
    <col min="10761" max="10761" width="10.140625" style="123" bestFit="1" customWidth="1"/>
    <col min="10762" max="11008" width="9.140625" style="123"/>
    <col min="11009" max="11009" width="9.5703125" style="123" customWidth="1"/>
    <col min="11010" max="11010" width="42.28515625" style="123" customWidth="1"/>
    <col min="11011" max="11011" width="17.140625" style="123" customWidth="1"/>
    <col min="11012" max="11012" width="13" style="123" customWidth="1"/>
    <col min="11013" max="11013" width="11.140625" style="123" customWidth="1"/>
    <col min="11014" max="11014" width="13.85546875" style="123" customWidth="1"/>
    <col min="11015" max="11015" width="9.28515625" style="123" bestFit="1" customWidth="1"/>
    <col min="11016" max="11016" width="9.140625" style="123"/>
    <col min="11017" max="11017" width="10.140625" style="123" bestFit="1" customWidth="1"/>
    <col min="11018" max="11264" width="9.140625" style="123"/>
    <col min="11265" max="11265" width="9.5703125" style="123" customWidth="1"/>
    <col min="11266" max="11266" width="42.28515625" style="123" customWidth="1"/>
    <col min="11267" max="11267" width="17.140625" style="123" customWidth="1"/>
    <col min="11268" max="11268" width="13" style="123" customWidth="1"/>
    <col min="11269" max="11269" width="11.140625" style="123" customWidth="1"/>
    <col min="11270" max="11270" width="13.85546875" style="123" customWidth="1"/>
    <col min="11271" max="11271" width="9.28515625" style="123" bestFit="1" customWidth="1"/>
    <col min="11272" max="11272" width="9.140625" style="123"/>
    <col min="11273" max="11273" width="10.140625" style="123" bestFit="1" customWidth="1"/>
    <col min="11274" max="11520" width="9.140625" style="123"/>
    <col min="11521" max="11521" width="9.5703125" style="123" customWidth="1"/>
    <col min="11522" max="11522" width="42.28515625" style="123" customWidth="1"/>
    <col min="11523" max="11523" width="17.140625" style="123" customWidth="1"/>
    <col min="11524" max="11524" width="13" style="123" customWidth="1"/>
    <col min="11525" max="11525" width="11.140625" style="123" customWidth="1"/>
    <col min="11526" max="11526" width="13.85546875" style="123" customWidth="1"/>
    <col min="11527" max="11527" width="9.28515625" style="123" bestFit="1" customWidth="1"/>
    <col min="11528" max="11528" width="9.140625" style="123"/>
    <col min="11529" max="11529" width="10.140625" style="123" bestFit="1" customWidth="1"/>
    <col min="11530" max="11776" width="9.140625" style="123"/>
    <col min="11777" max="11777" width="9.5703125" style="123" customWidth="1"/>
    <col min="11778" max="11778" width="42.28515625" style="123" customWidth="1"/>
    <col min="11779" max="11779" width="17.140625" style="123" customWidth="1"/>
    <col min="11780" max="11780" width="13" style="123" customWidth="1"/>
    <col min="11781" max="11781" width="11.140625" style="123" customWidth="1"/>
    <col min="11782" max="11782" width="13.85546875" style="123" customWidth="1"/>
    <col min="11783" max="11783" width="9.28515625" style="123" bestFit="1" customWidth="1"/>
    <col min="11784" max="11784" width="9.140625" style="123"/>
    <col min="11785" max="11785" width="10.140625" style="123" bestFit="1" customWidth="1"/>
    <col min="11786" max="12032" width="9.140625" style="123"/>
    <col min="12033" max="12033" width="9.5703125" style="123" customWidth="1"/>
    <col min="12034" max="12034" width="42.28515625" style="123" customWidth="1"/>
    <col min="12035" max="12035" width="17.140625" style="123" customWidth="1"/>
    <col min="12036" max="12036" width="13" style="123" customWidth="1"/>
    <col min="12037" max="12037" width="11.140625" style="123" customWidth="1"/>
    <col min="12038" max="12038" width="13.85546875" style="123" customWidth="1"/>
    <col min="12039" max="12039" width="9.28515625" style="123" bestFit="1" customWidth="1"/>
    <col min="12040" max="12040" width="9.140625" style="123"/>
    <col min="12041" max="12041" width="10.140625" style="123" bestFit="1" customWidth="1"/>
    <col min="12042" max="12288" width="9.140625" style="123"/>
    <col min="12289" max="12289" width="9.5703125" style="123" customWidth="1"/>
    <col min="12290" max="12290" width="42.28515625" style="123" customWidth="1"/>
    <col min="12291" max="12291" width="17.140625" style="123" customWidth="1"/>
    <col min="12292" max="12292" width="13" style="123" customWidth="1"/>
    <col min="12293" max="12293" width="11.140625" style="123" customWidth="1"/>
    <col min="12294" max="12294" width="13.85546875" style="123" customWidth="1"/>
    <col min="12295" max="12295" width="9.28515625" style="123" bestFit="1" customWidth="1"/>
    <col min="12296" max="12296" width="9.140625" style="123"/>
    <col min="12297" max="12297" width="10.140625" style="123" bestFit="1" customWidth="1"/>
    <col min="12298" max="12544" width="9.140625" style="123"/>
    <col min="12545" max="12545" width="9.5703125" style="123" customWidth="1"/>
    <col min="12546" max="12546" width="42.28515625" style="123" customWidth="1"/>
    <col min="12547" max="12547" width="17.140625" style="123" customWidth="1"/>
    <col min="12548" max="12548" width="13" style="123" customWidth="1"/>
    <col min="12549" max="12549" width="11.140625" style="123" customWidth="1"/>
    <col min="12550" max="12550" width="13.85546875" style="123" customWidth="1"/>
    <col min="12551" max="12551" width="9.28515625" style="123" bestFit="1" customWidth="1"/>
    <col min="12552" max="12552" width="9.140625" style="123"/>
    <col min="12553" max="12553" width="10.140625" style="123" bestFit="1" customWidth="1"/>
    <col min="12554" max="12800" width="9.140625" style="123"/>
    <col min="12801" max="12801" width="9.5703125" style="123" customWidth="1"/>
    <col min="12802" max="12802" width="42.28515625" style="123" customWidth="1"/>
    <col min="12803" max="12803" width="17.140625" style="123" customWidth="1"/>
    <col min="12804" max="12804" width="13" style="123" customWidth="1"/>
    <col min="12805" max="12805" width="11.140625" style="123" customWidth="1"/>
    <col min="12806" max="12806" width="13.85546875" style="123" customWidth="1"/>
    <col min="12807" max="12807" width="9.28515625" style="123" bestFit="1" customWidth="1"/>
    <col min="12808" max="12808" width="9.140625" style="123"/>
    <col min="12809" max="12809" width="10.140625" style="123" bestFit="1" customWidth="1"/>
    <col min="12810" max="13056" width="9.140625" style="123"/>
    <col min="13057" max="13057" width="9.5703125" style="123" customWidth="1"/>
    <col min="13058" max="13058" width="42.28515625" style="123" customWidth="1"/>
    <col min="13059" max="13059" width="17.140625" style="123" customWidth="1"/>
    <col min="13060" max="13060" width="13" style="123" customWidth="1"/>
    <col min="13061" max="13061" width="11.140625" style="123" customWidth="1"/>
    <col min="13062" max="13062" width="13.85546875" style="123" customWidth="1"/>
    <col min="13063" max="13063" width="9.28515625" style="123" bestFit="1" customWidth="1"/>
    <col min="13064" max="13064" width="9.140625" style="123"/>
    <col min="13065" max="13065" width="10.140625" style="123" bestFit="1" customWidth="1"/>
    <col min="13066" max="13312" width="9.140625" style="123"/>
    <col min="13313" max="13313" width="9.5703125" style="123" customWidth="1"/>
    <col min="13314" max="13314" width="42.28515625" style="123" customWidth="1"/>
    <col min="13315" max="13315" width="17.140625" style="123" customWidth="1"/>
    <col min="13316" max="13316" width="13" style="123" customWidth="1"/>
    <col min="13317" max="13317" width="11.140625" style="123" customWidth="1"/>
    <col min="13318" max="13318" width="13.85546875" style="123" customWidth="1"/>
    <col min="13319" max="13319" width="9.28515625" style="123" bestFit="1" customWidth="1"/>
    <col min="13320" max="13320" width="9.140625" style="123"/>
    <col min="13321" max="13321" width="10.140625" style="123" bestFit="1" customWidth="1"/>
    <col min="13322" max="13568" width="9.140625" style="123"/>
    <col min="13569" max="13569" width="9.5703125" style="123" customWidth="1"/>
    <col min="13570" max="13570" width="42.28515625" style="123" customWidth="1"/>
    <col min="13571" max="13571" width="17.140625" style="123" customWidth="1"/>
    <col min="13572" max="13572" width="13" style="123" customWidth="1"/>
    <col min="13573" max="13573" width="11.140625" style="123" customWidth="1"/>
    <col min="13574" max="13574" width="13.85546875" style="123" customWidth="1"/>
    <col min="13575" max="13575" width="9.28515625" style="123" bestFit="1" customWidth="1"/>
    <col min="13576" max="13576" width="9.140625" style="123"/>
    <col min="13577" max="13577" width="10.140625" style="123" bestFit="1" customWidth="1"/>
    <col min="13578" max="13824" width="9.140625" style="123"/>
    <col min="13825" max="13825" width="9.5703125" style="123" customWidth="1"/>
    <col min="13826" max="13826" width="42.28515625" style="123" customWidth="1"/>
    <col min="13827" max="13827" width="17.140625" style="123" customWidth="1"/>
    <col min="13828" max="13828" width="13" style="123" customWidth="1"/>
    <col min="13829" max="13829" width="11.140625" style="123" customWidth="1"/>
    <col min="13830" max="13830" width="13.85546875" style="123" customWidth="1"/>
    <col min="13831" max="13831" width="9.28515625" style="123" bestFit="1" customWidth="1"/>
    <col min="13832" max="13832" width="9.140625" style="123"/>
    <col min="13833" max="13833" width="10.140625" style="123" bestFit="1" customWidth="1"/>
    <col min="13834" max="14080" width="9.140625" style="123"/>
    <col min="14081" max="14081" width="9.5703125" style="123" customWidth="1"/>
    <col min="14082" max="14082" width="42.28515625" style="123" customWidth="1"/>
    <col min="14083" max="14083" width="17.140625" style="123" customWidth="1"/>
    <col min="14084" max="14084" width="13" style="123" customWidth="1"/>
    <col min="14085" max="14085" width="11.140625" style="123" customWidth="1"/>
    <col min="14086" max="14086" width="13.85546875" style="123" customWidth="1"/>
    <col min="14087" max="14087" width="9.28515625" style="123" bestFit="1" customWidth="1"/>
    <col min="14088" max="14088" width="9.140625" style="123"/>
    <col min="14089" max="14089" width="10.140625" style="123" bestFit="1" customWidth="1"/>
    <col min="14090" max="14336" width="9.140625" style="123"/>
    <col min="14337" max="14337" width="9.5703125" style="123" customWidth="1"/>
    <col min="14338" max="14338" width="42.28515625" style="123" customWidth="1"/>
    <col min="14339" max="14339" width="17.140625" style="123" customWidth="1"/>
    <col min="14340" max="14340" width="13" style="123" customWidth="1"/>
    <col min="14341" max="14341" width="11.140625" style="123" customWidth="1"/>
    <col min="14342" max="14342" width="13.85546875" style="123" customWidth="1"/>
    <col min="14343" max="14343" width="9.28515625" style="123" bestFit="1" customWidth="1"/>
    <col min="14344" max="14344" width="9.140625" style="123"/>
    <col min="14345" max="14345" width="10.140625" style="123" bestFit="1" customWidth="1"/>
    <col min="14346" max="14592" width="9.140625" style="123"/>
    <col min="14593" max="14593" width="9.5703125" style="123" customWidth="1"/>
    <col min="14594" max="14594" width="42.28515625" style="123" customWidth="1"/>
    <col min="14595" max="14595" width="17.140625" style="123" customWidth="1"/>
    <col min="14596" max="14596" width="13" style="123" customWidth="1"/>
    <col min="14597" max="14597" width="11.140625" style="123" customWidth="1"/>
    <col min="14598" max="14598" width="13.85546875" style="123" customWidth="1"/>
    <col min="14599" max="14599" width="9.28515625" style="123" bestFit="1" customWidth="1"/>
    <col min="14600" max="14600" width="9.140625" style="123"/>
    <col min="14601" max="14601" width="10.140625" style="123" bestFit="1" customWidth="1"/>
    <col min="14602" max="14848" width="9.140625" style="123"/>
    <col min="14849" max="14849" width="9.5703125" style="123" customWidth="1"/>
    <col min="14850" max="14850" width="42.28515625" style="123" customWidth="1"/>
    <col min="14851" max="14851" width="17.140625" style="123" customWidth="1"/>
    <col min="14852" max="14852" width="13" style="123" customWidth="1"/>
    <col min="14853" max="14853" width="11.140625" style="123" customWidth="1"/>
    <col min="14854" max="14854" width="13.85546875" style="123" customWidth="1"/>
    <col min="14855" max="14855" width="9.28515625" style="123" bestFit="1" customWidth="1"/>
    <col min="14856" max="14856" width="9.140625" style="123"/>
    <col min="14857" max="14857" width="10.140625" style="123" bestFit="1" customWidth="1"/>
    <col min="14858" max="15104" width="9.140625" style="123"/>
    <col min="15105" max="15105" width="9.5703125" style="123" customWidth="1"/>
    <col min="15106" max="15106" width="42.28515625" style="123" customWidth="1"/>
    <col min="15107" max="15107" width="17.140625" style="123" customWidth="1"/>
    <col min="15108" max="15108" width="13" style="123" customWidth="1"/>
    <col min="15109" max="15109" width="11.140625" style="123" customWidth="1"/>
    <col min="15110" max="15110" width="13.85546875" style="123" customWidth="1"/>
    <col min="15111" max="15111" width="9.28515625" style="123" bestFit="1" customWidth="1"/>
    <col min="15112" max="15112" width="9.140625" style="123"/>
    <col min="15113" max="15113" width="10.140625" style="123" bestFit="1" customWidth="1"/>
    <col min="15114" max="15360" width="9.140625" style="123"/>
    <col min="15361" max="15361" width="9.5703125" style="123" customWidth="1"/>
    <col min="15362" max="15362" width="42.28515625" style="123" customWidth="1"/>
    <col min="15363" max="15363" width="17.140625" style="123" customWidth="1"/>
    <col min="15364" max="15364" width="13" style="123" customWidth="1"/>
    <col min="15365" max="15365" width="11.140625" style="123" customWidth="1"/>
    <col min="15366" max="15366" width="13.85546875" style="123" customWidth="1"/>
    <col min="15367" max="15367" width="9.28515625" style="123" bestFit="1" customWidth="1"/>
    <col min="15368" max="15368" width="9.140625" style="123"/>
    <col min="15369" max="15369" width="10.140625" style="123" bestFit="1" customWidth="1"/>
    <col min="15370" max="15616" width="9.140625" style="123"/>
    <col min="15617" max="15617" width="9.5703125" style="123" customWidth="1"/>
    <col min="15618" max="15618" width="42.28515625" style="123" customWidth="1"/>
    <col min="15619" max="15619" width="17.140625" style="123" customWidth="1"/>
    <col min="15620" max="15620" width="13" style="123" customWidth="1"/>
    <col min="15621" max="15621" width="11.140625" style="123" customWidth="1"/>
    <col min="15622" max="15622" width="13.85546875" style="123" customWidth="1"/>
    <col min="15623" max="15623" width="9.28515625" style="123" bestFit="1" customWidth="1"/>
    <col min="15624" max="15624" width="9.140625" style="123"/>
    <col min="15625" max="15625" width="10.140625" style="123" bestFit="1" customWidth="1"/>
    <col min="15626" max="15872" width="9.140625" style="123"/>
    <col min="15873" max="15873" width="9.5703125" style="123" customWidth="1"/>
    <col min="15874" max="15874" width="42.28515625" style="123" customWidth="1"/>
    <col min="15875" max="15875" width="17.140625" style="123" customWidth="1"/>
    <col min="15876" max="15876" width="13" style="123" customWidth="1"/>
    <col min="15877" max="15877" width="11.140625" style="123" customWidth="1"/>
    <col min="15878" max="15878" width="13.85546875" style="123" customWidth="1"/>
    <col min="15879" max="15879" width="9.28515625" style="123" bestFit="1" customWidth="1"/>
    <col min="15880" max="15880" width="9.140625" style="123"/>
    <col min="15881" max="15881" width="10.140625" style="123" bestFit="1" customWidth="1"/>
    <col min="15882" max="16128" width="9.140625" style="123"/>
    <col min="16129" max="16129" width="9.5703125" style="123" customWidth="1"/>
    <col min="16130" max="16130" width="42.28515625" style="123" customWidth="1"/>
    <col min="16131" max="16131" width="17.140625" style="123" customWidth="1"/>
    <col min="16132" max="16132" width="13" style="123" customWidth="1"/>
    <col min="16133" max="16133" width="11.140625" style="123" customWidth="1"/>
    <col min="16134" max="16134" width="13.85546875" style="123" customWidth="1"/>
    <col min="16135" max="16135" width="9.28515625" style="123" bestFit="1" customWidth="1"/>
    <col min="16136" max="16136" width="9.140625" style="123"/>
    <col min="16137" max="16137" width="10.140625" style="123" bestFit="1" customWidth="1"/>
    <col min="16138" max="16384" width="9.140625" style="123"/>
  </cols>
  <sheetData>
    <row r="1" spans="1:7" ht="18.75">
      <c r="A1" s="121"/>
      <c r="B1" s="122"/>
      <c r="C1" s="180"/>
      <c r="D1" s="181" t="s">
        <v>202</v>
      </c>
      <c r="E1" s="5"/>
      <c r="F1" s="5"/>
    </row>
    <row r="2" spans="1:7" ht="19.5" customHeight="1">
      <c r="A2" s="121"/>
      <c r="B2" s="122"/>
      <c r="C2" s="180"/>
      <c r="D2" s="352" t="s">
        <v>0</v>
      </c>
      <c r="E2" s="352"/>
      <c r="F2" s="352"/>
    </row>
    <row r="3" spans="1:7" ht="18.75">
      <c r="A3" s="121"/>
      <c r="B3" s="124"/>
      <c r="C3" s="182"/>
      <c r="D3" s="183" t="s">
        <v>325</v>
      </c>
      <c r="E3" s="40"/>
      <c r="F3" s="40"/>
    </row>
    <row r="4" spans="1:7" ht="18">
      <c r="A4" s="353" t="s">
        <v>203</v>
      </c>
      <c r="B4" s="353"/>
      <c r="C4" s="353"/>
      <c r="D4" s="353"/>
      <c r="E4" s="353"/>
      <c r="F4" s="353"/>
    </row>
    <row r="5" spans="1:7" ht="18">
      <c r="A5" s="125"/>
      <c r="B5" s="354">
        <v>12312301000</v>
      </c>
      <c r="C5" s="354"/>
      <c r="D5" s="354"/>
      <c r="E5" s="125"/>
      <c r="F5" s="125"/>
    </row>
    <row r="6" spans="1:7" ht="11.25" customHeight="1">
      <c r="A6" s="122"/>
      <c r="B6" s="355" t="s">
        <v>157</v>
      </c>
      <c r="C6" s="355"/>
      <c r="D6" s="355"/>
      <c r="E6" s="122"/>
      <c r="F6" s="126" t="s">
        <v>204</v>
      </c>
    </row>
    <row r="7" spans="1:7">
      <c r="A7" s="127"/>
      <c r="B7" s="356" t="s">
        <v>205</v>
      </c>
      <c r="C7" s="358" t="s">
        <v>4</v>
      </c>
      <c r="D7" s="358" t="s">
        <v>38</v>
      </c>
      <c r="E7" s="360" t="s">
        <v>39</v>
      </c>
      <c r="F7" s="361"/>
    </row>
    <row r="8" spans="1:7" ht="24">
      <c r="A8" s="128" t="s">
        <v>144</v>
      </c>
      <c r="B8" s="357"/>
      <c r="C8" s="359"/>
      <c r="D8" s="359"/>
      <c r="E8" s="129" t="s">
        <v>40</v>
      </c>
      <c r="F8" s="129" t="s">
        <v>206</v>
      </c>
    </row>
    <row r="9" spans="1:7">
      <c r="A9" s="130">
        <v>1</v>
      </c>
      <c r="B9" s="131">
        <v>2</v>
      </c>
      <c r="C9" s="184"/>
      <c r="D9" s="185">
        <v>3</v>
      </c>
      <c r="E9" s="130">
        <v>4</v>
      </c>
      <c r="F9" s="130">
        <v>5</v>
      </c>
    </row>
    <row r="10" spans="1:7">
      <c r="A10" s="132">
        <v>10000000</v>
      </c>
      <c r="B10" s="133" t="s">
        <v>207</v>
      </c>
      <c r="C10" s="202">
        <f>D10+E10</f>
        <v>24765.817999999999</v>
      </c>
      <c r="D10" s="202">
        <f>D12+D16+D32+D11</f>
        <v>24690.817999999999</v>
      </c>
      <c r="E10" s="205">
        <f>E13+E16+E40</f>
        <v>75</v>
      </c>
      <c r="F10" s="205" t="s">
        <v>123</v>
      </c>
      <c r="G10" s="134"/>
    </row>
    <row r="11" spans="1:7" ht="24">
      <c r="A11" s="132">
        <v>11020200</v>
      </c>
      <c r="B11" s="133" t="s">
        <v>274</v>
      </c>
      <c r="C11" s="202">
        <f>D11</f>
        <v>35.14</v>
      </c>
      <c r="D11" s="202">
        <v>35.14</v>
      </c>
      <c r="E11" s="205"/>
      <c r="F11" s="205"/>
      <c r="G11" s="134"/>
    </row>
    <row r="12" spans="1:7">
      <c r="A12" s="132">
        <v>14000000</v>
      </c>
      <c r="B12" s="135" t="s">
        <v>279</v>
      </c>
      <c r="C12" s="202">
        <f>D12+E12</f>
        <v>2168.0119999999997</v>
      </c>
      <c r="D12" s="202">
        <f>D13+D14+D15</f>
        <v>2168.0119999999997</v>
      </c>
      <c r="E12" s="205"/>
      <c r="F12" s="205"/>
      <c r="G12" s="134"/>
    </row>
    <row r="13" spans="1:7" ht="39" customHeight="1">
      <c r="A13" s="139">
        <v>14040000</v>
      </c>
      <c r="B13" s="201" t="s">
        <v>278</v>
      </c>
      <c r="C13" s="206">
        <f t="shared" ref="C13:C78" si="0">D13+E13</f>
        <v>2017.934</v>
      </c>
      <c r="D13" s="206">
        <v>2017.934</v>
      </c>
      <c r="E13" s="202"/>
      <c r="F13" s="202"/>
      <c r="G13" s="134"/>
    </row>
    <row r="14" spans="1:7" ht="27.75" customHeight="1">
      <c r="A14" s="139">
        <v>14021900</v>
      </c>
      <c r="B14" s="199" t="s">
        <v>275</v>
      </c>
      <c r="C14" s="206">
        <f t="shared" ref="C14" si="1">D14+E14</f>
        <v>35.454000000000001</v>
      </c>
      <c r="D14" s="206">
        <v>35.454000000000001</v>
      </c>
      <c r="E14" s="202"/>
      <c r="F14" s="202"/>
      <c r="G14" s="134"/>
    </row>
    <row r="15" spans="1:7" ht="33.75" customHeight="1">
      <c r="A15" s="139">
        <v>14031900</v>
      </c>
      <c r="B15" s="200" t="s">
        <v>276</v>
      </c>
      <c r="C15" s="206">
        <f t="shared" si="0"/>
        <v>114.624</v>
      </c>
      <c r="D15" s="206">
        <v>114.624</v>
      </c>
      <c r="E15" s="202"/>
      <c r="F15" s="202"/>
      <c r="G15" s="134"/>
    </row>
    <row r="16" spans="1:7" ht="24.75" customHeight="1">
      <c r="A16" s="132">
        <v>18000000</v>
      </c>
      <c r="B16" s="136" t="s">
        <v>208</v>
      </c>
      <c r="C16" s="202">
        <f t="shared" si="0"/>
        <v>22487.666000000001</v>
      </c>
      <c r="D16" s="202">
        <f>D17+D28</f>
        <v>22487.666000000001</v>
      </c>
      <c r="E16" s="202">
        <f>E17+E28</f>
        <v>0</v>
      </c>
      <c r="F16" s="207" t="s">
        <v>123</v>
      </c>
      <c r="G16" s="134"/>
    </row>
    <row r="17" spans="1:9">
      <c r="A17" s="132">
        <v>18010000</v>
      </c>
      <c r="B17" s="137" t="s">
        <v>209</v>
      </c>
      <c r="C17" s="202">
        <f t="shared" si="0"/>
        <v>17969.438000000002</v>
      </c>
      <c r="D17" s="202">
        <f>D21+D22+D23+D24+D25+D26+D27</f>
        <v>17969.438000000002</v>
      </c>
      <c r="E17" s="202"/>
      <c r="F17" s="202"/>
      <c r="G17" s="134"/>
    </row>
    <row r="18" spans="1:9" ht="2.25" hidden="1" customHeight="1">
      <c r="A18" s="132">
        <v>18010000</v>
      </c>
      <c r="B18" s="138" t="s">
        <v>210</v>
      </c>
      <c r="C18" s="202">
        <f t="shared" si="0"/>
        <v>0</v>
      </c>
      <c r="D18" s="202"/>
      <c r="E18" s="202"/>
      <c r="F18" s="207"/>
      <c r="G18" s="134"/>
    </row>
    <row r="19" spans="1:9" ht="48" hidden="1">
      <c r="A19" s="132">
        <v>18010000</v>
      </c>
      <c r="B19" s="138" t="s">
        <v>211</v>
      </c>
      <c r="C19" s="202">
        <f t="shared" si="0"/>
        <v>0</v>
      </c>
      <c r="D19" s="202"/>
      <c r="E19" s="202"/>
      <c r="F19" s="207"/>
      <c r="G19" s="134"/>
    </row>
    <row r="20" spans="1:9" ht="48" hidden="1">
      <c r="A20" s="132">
        <v>18010000</v>
      </c>
      <c r="B20" s="138" t="s">
        <v>212</v>
      </c>
      <c r="C20" s="202">
        <f t="shared" si="0"/>
        <v>0</v>
      </c>
      <c r="D20" s="202"/>
      <c r="E20" s="202"/>
      <c r="F20" s="207"/>
      <c r="G20" s="134"/>
    </row>
    <row r="21" spans="1:9" ht="48">
      <c r="A21" s="139">
        <v>18010300</v>
      </c>
      <c r="B21" s="138" t="s">
        <v>213</v>
      </c>
      <c r="C21" s="202">
        <f t="shared" si="0"/>
        <v>50</v>
      </c>
      <c r="D21" s="206">
        <v>50</v>
      </c>
      <c r="E21" s="202"/>
      <c r="F21" s="207"/>
      <c r="G21" s="134"/>
      <c r="I21" s="140"/>
    </row>
    <row r="22" spans="1:9" ht="48">
      <c r="A22" s="139">
        <v>18010400</v>
      </c>
      <c r="B22" s="138" t="s">
        <v>214</v>
      </c>
      <c r="C22" s="202">
        <f t="shared" si="0"/>
        <v>50</v>
      </c>
      <c r="D22" s="206">
        <v>50</v>
      </c>
      <c r="E22" s="202"/>
      <c r="F22" s="207"/>
      <c r="G22" s="134"/>
      <c r="I22" s="140"/>
    </row>
    <row r="23" spans="1:9">
      <c r="A23" s="139">
        <v>18010500</v>
      </c>
      <c r="B23" s="141" t="s">
        <v>215</v>
      </c>
      <c r="C23" s="202">
        <f t="shared" si="0"/>
        <v>14347.914000000001</v>
      </c>
      <c r="D23" s="206">
        <v>14347.914000000001</v>
      </c>
      <c r="E23" s="202"/>
      <c r="F23" s="207"/>
      <c r="G23" s="134"/>
    </row>
    <row r="24" spans="1:9">
      <c r="A24" s="139">
        <v>18010600</v>
      </c>
      <c r="B24" s="141" t="s">
        <v>216</v>
      </c>
      <c r="C24" s="202">
        <f t="shared" si="0"/>
        <v>3102.6990000000001</v>
      </c>
      <c r="D24" s="206">
        <v>3102.6990000000001</v>
      </c>
      <c r="E24" s="202"/>
      <c r="F24" s="207"/>
      <c r="G24" s="134"/>
    </row>
    <row r="25" spans="1:9">
      <c r="A25" s="139">
        <v>18010700</v>
      </c>
      <c r="B25" s="141" t="s">
        <v>217</v>
      </c>
      <c r="C25" s="202">
        <f t="shared" si="0"/>
        <v>50</v>
      </c>
      <c r="D25" s="206">
        <v>50</v>
      </c>
      <c r="E25" s="202"/>
      <c r="F25" s="207"/>
      <c r="G25" s="134"/>
    </row>
    <row r="26" spans="1:9">
      <c r="A26" s="139">
        <v>18010900</v>
      </c>
      <c r="B26" s="141" t="s">
        <v>218</v>
      </c>
      <c r="C26" s="202">
        <f t="shared" si="0"/>
        <v>360</v>
      </c>
      <c r="D26" s="206">
        <v>360</v>
      </c>
      <c r="E26" s="202"/>
      <c r="F26" s="207"/>
      <c r="G26" s="134"/>
    </row>
    <row r="27" spans="1:9" ht="24">
      <c r="A27" s="139">
        <v>18030100</v>
      </c>
      <c r="B27" s="141" t="s">
        <v>277</v>
      </c>
      <c r="C27" s="202">
        <f t="shared" si="0"/>
        <v>8.8249999999999993</v>
      </c>
      <c r="D27" s="206">
        <v>8.8249999999999993</v>
      </c>
      <c r="E27" s="202"/>
      <c r="F27" s="207"/>
      <c r="G27" s="134"/>
    </row>
    <row r="28" spans="1:9">
      <c r="A28" s="132">
        <v>18050000</v>
      </c>
      <c r="B28" s="142" t="s">
        <v>219</v>
      </c>
      <c r="C28" s="202">
        <f t="shared" si="0"/>
        <v>4518.2280000000001</v>
      </c>
      <c r="D28" s="202">
        <f>D29+D30</f>
        <v>4518.2280000000001</v>
      </c>
      <c r="E28" s="202">
        <f>E29+E30</f>
        <v>0</v>
      </c>
      <c r="F28" s="202">
        <f>F29+F30</f>
        <v>0</v>
      </c>
      <c r="G28" s="134"/>
    </row>
    <row r="29" spans="1:9">
      <c r="A29" s="139">
        <v>18050300</v>
      </c>
      <c r="B29" s="143" t="s">
        <v>220</v>
      </c>
      <c r="C29" s="202">
        <f t="shared" si="0"/>
        <v>994.22799999999995</v>
      </c>
      <c r="D29" s="206">
        <v>994.22799999999995</v>
      </c>
      <c r="E29" s="208"/>
      <c r="F29" s="208"/>
      <c r="G29" s="134"/>
    </row>
    <row r="30" spans="1:9">
      <c r="A30" s="139">
        <v>18050400</v>
      </c>
      <c r="B30" s="143" t="s">
        <v>221</v>
      </c>
      <c r="C30" s="202">
        <f t="shared" si="0"/>
        <v>3524</v>
      </c>
      <c r="D30" s="206">
        <v>3524</v>
      </c>
      <c r="E30" s="208"/>
      <c r="F30" s="208"/>
      <c r="G30" s="134"/>
    </row>
    <row r="31" spans="1:9" hidden="1">
      <c r="A31" s="139"/>
      <c r="B31" s="141"/>
      <c r="C31" s="202">
        <f t="shared" si="0"/>
        <v>0</v>
      </c>
      <c r="D31" s="206"/>
      <c r="E31" s="208"/>
      <c r="F31" s="208"/>
      <c r="G31" s="134"/>
    </row>
    <row r="32" spans="1:9" s="146" customFormat="1" hidden="1">
      <c r="A32" s="132">
        <v>19000000</v>
      </c>
      <c r="B32" s="144" t="s">
        <v>222</v>
      </c>
      <c r="C32" s="202">
        <f t="shared" si="0"/>
        <v>0</v>
      </c>
      <c r="D32" s="207">
        <f>D33+D38</f>
        <v>0</v>
      </c>
      <c r="E32" s="207">
        <f>E33+E38</f>
        <v>0</v>
      </c>
      <c r="F32" s="207" t="s">
        <v>123</v>
      </c>
      <c r="G32" s="145"/>
    </row>
    <row r="33" spans="1:7" s="146" customFormat="1" hidden="1">
      <c r="A33" s="132">
        <v>19010000</v>
      </c>
      <c r="B33" s="144" t="s">
        <v>223</v>
      </c>
      <c r="C33" s="202">
        <f t="shared" si="0"/>
        <v>0</v>
      </c>
      <c r="D33" s="207">
        <f>D34+D35+D36+D37</f>
        <v>0</v>
      </c>
      <c r="E33" s="207">
        <f>E34+E35+E36+E37</f>
        <v>0</v>
      </c>
      <c r="F33" s="207" t="s">
        <v>123</v>
      </c>
      <c r="G33" s="145"/>
    </row>
    <row r="34" spans="1:7" hidden="1">
      <c r="A34" s="139"/>
      <c r="B34" s="141"/>
      <c r="C34" s="202">
        <f t="shared" si="0"/>
        <v>0</v>
      </c>
      <c r="D34" s="206"/>
      <c r="E34" s="208"/>
      <c r="F34" s="208"/>
      <c r="G34" s="134"/>
    </row>
    <row r="35" spans="1:7" hidden="1">
      <c r="A35" s="139"/>
      <c r="B35" s="141"/>
      <c r="C35" s="202">
        <f t="shared" si="0"/>
        <v>0</v>
      </c>
      <c r="D35" s="206"/>
      <c r="E35" s="208"/>
      <c r="F35" s="208"/>
      <c r="G35" s="134"/>
    </row>
    <row r="36" spans="1:7" ht="45" hidden="1" customHeight="1">
      <c r="A36" s="139"/>
      <c r="B36" s="147"/>
      <c r="C36" s="202">
        <f t="shared" si="0"/>
        <v>0</v>
      </c>
      <c r="D36" s="206"/>
      <c r="E36" s="208"/>
      <c r="F36" s="208"/>
      <c r="G36" s="134"/>
    </row>
    <row r="37" spans="1:7" ht="0.75" customHeight="1">
      <c r="A37" s="139"/>
      <c r="B37" s="141"/>
      <c r="C37" s="202">
        <f t="shared" si="0"/>
        <v>0</v>
      </c>
      <c r="D37" s="206"/>
      <c r="E37" s="208"/>
      <c r="F37" s="208" t="s">
        <v>123</v>
      </c>
      <c r="G37" s="134"/>
    </row>
    <row r="38" spans="1:7" s="146" customFormat="1" ht="15.75" hidden="1" customHeight="1">
      <c r="A38" s="132"/>
      <c r="B38" s="144"/>
      <c r="C38" s="202">
        <f t="shared" si="0"/>
        <v>0</v>
      </c>
      <c r="D38" s="202"/>
      <c r="E38" s="207">
        <f>E39</f>
        <v>0</v>
      </c>
      <c r="F38" s="207" t="s">
        <v>123</v>
      </c>
      <c r="G38" s="145"/>
    </row>
    <row r="39" spans="1:7" ht="15.75" hidden="1" customHeight="1">
      <c r="A39" s="139"/>
      <c r="B39" s="141"/>
      <c r="C39" s="202">
        <f t="shared" si="0"/>
        <v>0</v>
      </c>
      <c r="D39" s="206"/>
      <c r="E39" s="208"/>
      <c r="F39" s="208" t="s">
        <v>123</v>
      </c>
      <c r="G39" s="134"/>
    </row>
    <row r="40" spans="1:7" ht="15.75" customHeight="1">
      <c r="A40" s="132">
        <v>19010000</v>
      </c>
      <c r="B40" s="144" t="s">
        <v>223</v>
      </c>
      <c r="C40" s="202">
        <f t="shared" si="0"/>
        <v>75</v>
      </c>
      <c r="D40" s="202">
        <f>D41+D42</f>
        <v>0</v>
      </c>
      <c r="E40" s="202">
        <f>E41+E42</f>
        <v>75</v>
      </c>
      <c r="F40" s="202">
        <f>F41+F42</f>
        <v>0</v>
      </c>
      <c r="G40" s="134"/>
    </row>
    <row r="41" spans="1:7" ht="39.75" customHeight="1">
      <c r="A41" s="139">
        <v>19010100</v>
      </c>
      <c r="B41" s="141" t="s">
        <v>224</v>
      </c>
      <c r="C41" s="202">
        <f t="shared" si="0"/>
        <v>40</v>
      </c>
      <c r="D41" s="206"/>
      <c r="E41" s="206">
        <v>40</v>
      </c>
      <c r="F41" s="206"/>
      <c r="G41" s="134"/>
    </row>
    <row r="42" spans="1:7" ht="52.5" customHeight="1">
      <c r="A42" s="139">
        <v>19010300</v>
      </c>
      <c r="B42" s="141" t="s">
        <v>225</v>
      </c>
      <c r="C42" s="202">
        <f t="shared" si="0"/>
        <v>35</v>
      </c>
      <c r="D42" s="206"/>
      <c r="E42" s="206">
        <v>35</v>
      </c>
      <c r="F42" s="206"/>
      <c r="G42" s="134"/>
    </row>
    <row r="43" spans="1:7" ht="13.5" customHeight="1">
      <c r="A43" s="148">
        <v>20000000</v>
      </c>
      <c r="B43" s="149" t="s">
        <v>226</v>
      </c>
      <c r="C43" s="202">
        <f t="shared" si="0"/>
        <v>900.89700000000005</v>
      </c>
      <c r="D43" s="209">
        <f>D44+D51+D55+D49</f>
        <v>890.89700000000005</v>
      </c>
      <c r="E43" s="209">
        <f>E54+E55+E60+E45</f>
        <v>10</v>
      </c>
      <c r="F43" s="209">
        <f>F54+F55</f>
        <v>0</v>
      </c>
      <c r="G43" s="134"/>
    </row>
    <row r="44" spans="1:7" ht="24" customHeight="1">
      <c r="A44" s="150">
        <v>21000000</v>
      </c>
      <c r="B44" s="151" t="s">
        <v>227</v>
      </c>
      <c r="C44" s="202">
        <f t="shared" si="0"/>
        <v>30</v>
      </c>
      <c r="D44" s="203">
        <f>D46</f>
        <v>30</v>
      </c>
      <c r="E44" s="203"/>
      <c r="F44" s="203" t="s">
        <v>123</v>
      </c>
      <c r="G44" s="134"/>
    </row>
    <row r="45" spans="1:7" ht="23.25" hidden="1" customHeight="1">
      <c r="A45" s="139">
        <v>21010300</v>
      </c>
      <c r="B45" s="152" t="s">
        <v>228</v>
      </c>
      <c r="C45" s="202">
        <f t="shared" si="0"/>
        <v>0</v>
      </c>
      <c r="D45" s="210"/>
      <c r="E45" s="210"/>
      <c r="F45" s="210" t="s">
        <v>123</v>
      </c>
      <c r="G45" s="134"/>
    </row>
    <row r="46" spans="1:7" ht="15.75" customHeight="1">
      <c r="A46" s="139">
        <v>21081100</v>
      </c>
      <c r="B46" s="152" t="s">
        <v>229</v>
      </c>
      <c r="C46" s="202">
        <f>D46</f>
        <v>30</v>
      </c>
      <c r="D46" s="206">
        <v>30</v>
      </c>
      <c r="E46" s="208" t="s">
        <v>123</v>
      </c>
      <c r="F46" s="208" t="s">
        <v>123</v>
      </c>
      <c r="G46" s="134"/>
    </row>
    <row r="47" spans="1:7" ht="24" hidden="1" customHeight="1">
      <c r="A47" s="139">
        <v>21081300</v>
      </c>
      <c r="B47" s="153" t="s">
        <v>230</v>
      </c>
      <c r="C47" s="202" t="e">
        <f t="shared" si="0"/>
        <v>#VALUE!</v>
      </c>
      <c r="D47" s="206"/>
      <c r="E47" s="211" t="s">
        <v>123</v>
      </c>
      <c r="F47" s="211" t="s">
        <v>123</v>
      </c>
      <c r="G47" s="134"/>
    </row>
    <row r="48" spans="1:7" ht="9" hidden="1" customHeight="1">
      <c r="A48" s="150">
        <v>22000000</v>
      </c>
      <c r="B48" s="154" t="s">
        <v>231</v>
      </c>
      <c r="C48" s="202" t="e">
        <f t="shared" si="0"/>
        <v>#VALUE!</v>
      </c>
      <c r="D48" s="203">
        <f>D51</f>
        <v>50</v>
      </c>
      <c r="E48" s="212" t="s">
        <v>123</v>
      </c>
      <c r="F48" s="212" t="s">
        <v>123</v>
      </c>
      <c r="G48" s="134"/>
    </row>
    <row r="49" spans="1:7" ht="14.25" customHeight="1">
      <c r="A49" s="155">
        <v>22010000</v>
      </c>
      <c r="B49" s="154" t="s">
        <v>232</v>
      </c>
      <c r="C49" s="202">
        <f t="shared" si="0"/>
        <v>809.66600000000005</v>
      </c>
      <c r="D49" s="203">
        <f>D50</f>
        <v>809.66600000000005</v>
      </c>
      <c r="E49" s="213">
        <f>E50</f>
        <v>0</v>
      </c>
      <c r="F49" s="213">
        <f>F50</f>
        <v>0</v>
      </c>
      <c r="G49" s="134"/>
    </row>
    <row r="50" spans="1:7" ht="24.75" customHeight="1">
      <c r="A50" s="156">
        <v>22012500</v>
      </c>
      <c r="B50" s="225" t="s">
        <v>233</v>
      </c>
      <c r="C50" s="206">
        <f t="shared" si="0"/>
        <v>809.66600000000005</v>
      </c>
      <c r="D50" s="223">
        <v>809.66600000000005</v>
      </c>
      <c r="E50" s="212"/>
      <c r="F50" s="212"/>
      <c r="G50" s="134"/>
    </row>
    <row r="51" spans="1:7" ht="13.5" customHeight="1">
      <c r="A51" s="132">
        <v>22090000</v>
      </c>
      <c r="B51" s="157" t="s">
        <v>234</v>
      </c>
      <c r="C51" s="202">
        <f>D51</f>
        <v>50</v>
      </c>
      <c r="D51" s="202">
        <f>D52+D53</f>
        <v>50</v>
      </c>
      <c r="E51" s="214" t="s">
        <v>123</v>
      </c>
      <c r="F51" s="214" t="s">
        <v>123</v>
      </c>
      <c r="G51" s="134"/>
    </row>
    <row r="52" spans="1:7" ht="35.25" customHeight="1">
      <c r="A52" s="139">
        <v>22090100</v>
      </c>
      <c r="B52" s="152" t="s">
        <v>235</v>
      </c>
      <c r="C52" s="202">
        <f t="shared" si="0"/>
        <v>30</v>
      </c>
      <c r="D52" s="206">
        <v>30</v>
      </c>
      <c r="E52" s="211"/>
      <c r="F52" s="211"/>
      <c r="G52" s="134"/>
    </row>
    <row r="53" spans="1:7" ht="36.75" customHeight="1">
      <c r="A53" s="139">
        <v>22090400</v>
      </c>
      <c r="B53" s="152" t="s">
        <v>236</v>
      </c>
      <c r="C53" s="202">
        <f t="shared" si="0"/>
        <v>20</v>
      </c>
      <c r="D53" s="206">
        <v>20</v>
      </c>
      <c r="E53" s="211"/>
      <c r="F53" s="211"/>
      <c r="G53" s="134"/>
    </row>
    <row r="54" spans="1:7" ht="0.75" hidden="1" customHeight="1">
      <c r="A54" s="158">
        <v>21080000</v>
      </c>
      <c r="B54" s="159" t="s">
        <v>237</v>
      </c>
      <c r="C54" s="202">
        <f t="shared" si="0"/>
        <v>0</v>
      </c>
      <c r="D54" s="203"/>
      <c r="E54" s="204"/>
      <c r="F54" s="204"/>
      <c r="G54" s="134"/>
    </row>
    <row r="55" spans="1:7" ht="17.25" customHeight="1">
      <c r="A55" s="158">
        <v>24000000</v>
      </c>
      <c r="B55" s="159" t="s">
        <v>238</v>
      </c>
      <c r="C55" s="202">
        <f t="shared" si="0"/>
        <v>1.2310000000000001</v>
      </c>
      <c r="D55" s="203">
        <f>D57</f>
        <v>1.2310000000000001</v>
      </c>
      <c r="E55" s="204">
        <f>E59</f>
        <v>0</v>
      </c>
      <c r="F55" s="204"/>
      <c r="G55" s="134"/>
    </row>
    <row r="56" spans="1:7" ht="6" hidden="1" customHeight="1">
      <c r="A56" s="160">
        <v>24030000</v>
      </c>
      <c r="B56" s="161" t="s">
        <v>239</v>
      </c>
      <c r="C56" s="202" t="e">
        <f t="shared" si="0"/>
        <v>#VALUE!</v>
      </c>
      <c r="D56" s="202"/>
      <c r="E56" s="215" t="s">
        <v>123</v>
      </c>
      <c r="F56" s="215" t="s">
        <v>123</v>
      </c>
      <c r="G56" s="134"/>
    </row>
    <row r="57" spans="1:7" ht="15" customHeight="1">
      <c r="A57" s="162">
        <v>24060300</v>
      </c>
      <c r="B57" s="163" t="s">
        <v>240</v>
      </c>
      <c r="C57" s="202">
        <f>D57</f>
        <v>1.2310000000000001</v>
      </c>
      <c r="D57" s="206">
        <v>1.2310000000000001</v>
      </c>
      <c r="E57" s="216" t="s">
        <v>123</v>
      </c>
      <c r="F57" s="216" t="s">
        <v>123</v>
      </c>
      <c r="G57" s="134"/>
    </row>
    <row r="58" spans="1:7" ht="0.75" customHeight="1">
      <c r="A58" s="162">
        <v>24110600</v>
      </c>
      <c r="B58" s="164" t="s">
        <v>241</v>
      </c>
      <c r="C58" s="202" t="e">
        <f t="shared" si="0"/>
        <v>#VALUE!</v>
      </c>
      <c r="D58" s="208" t="s">
        <v>145</v>
      </c>
      <c r="E58" s="217" t="s">
        <v>123</v>
      </c>
      <c r="F58" s="217" t="s">
        <v>123</v>
      </c>
      <c r="G58" s="134"/>
    </row>
    <row r="59" spans="1:7" ht="11.25" hidden="1" customHeight="1">
      <c r="A59" s="165">
        <v>24062100</v>
      </c>
      <c r="B59" s="166" t="s">
        <v>242</v>
      </c>
      <c r="C59" s="202" t="e">
        <f t="shared" si="0"/>
        <v>#VALUE!</v>
      </c>
      <c r="D59" s="206" t="s">
        <v>123</v>
      </c>
      <c r="E59" s="216"/>
      <c r="F59" s="216" t="s">
        <v>123</v>
      </c>
      <c r="G59" s="134"/>
    </row>
    <row r="60" spans="1:7">
      <c r="A60" s="158">
        <v>25000000</v>
      </c>
      <c r="B60" s="167" t="s">
        <v>243</v>
      </c>
      <c r="C60" s="202">
        <f t="shared" si="0"/>
        <v>10</v>
      </c>
      <c r="D60" s="218"/>
      <c r="E60" s="219">
        <f>E61+E62</f>
        <v>10</v>
      </c>
      <c r="F60" s="220"/>
      <c r="G60" s="134"/>
    </row>
    <row r="61" spans="1:7" ht="33.75" hidden="1" customHeight="1">
      <c r="A61" s="162">
        <v>25010100</v>
      </c>
      <c r="B61" s="168" t="s">
        <v>244</v>
      </c>
      <c r="C61" s="202">
        <f t="shared" si="0"/>
        <v>0</v>
      </c>
      <c r="D61" s="208"/>
      <c r="E61" s="221"/>
      <c r="F61" s="216"/>
      <c r="G61" s="134"/>
    </row>
    <row r="62" spans="1:7" ht="14.25" customHeight="1">
      <c r="A62" s="162">
        <v>25010300</v>
      </c>
      <c r="B62" s="168" t="s">
        <v>245</v>
      </c>
      <c r="C62" s="202">
        <f t="shared" si="0"/>
        <v>10</v>
      </c>
      <c r="D62" s="208"/>
      <c r="E62" s="221">
        <v>10</v>
      </c>
      <c r="F62" s="216"/>
      <c r="G62" s="134"/>
    </row>
    <row r="63" spans="1:7" ht="15.75" hidden="1" customHeight="1">
      <c r="A63" s="158">
        <v>30000000</v>
      </c>
      <c r="B63" s="167" t="s">
        <v>246</v>
      </c>
      <c r="C63" s="202">
        <f t="shared" si="0"/>
        <v>0</v>
      </c>
      <c r="D63" s="218">
        <f>D64</f>
        <v>0</v>
      </c>
      <c r="E63" s="204">
        <f>E64+E67</f>
        <v>0</v>
      </c>
      <c r="F63" s="204">
        <f>F64+F67</f>
        <v>0</v>
      </c>
      <c r="G63" s="134"/>
    </row>
    <row r="64" spans="1:7" ht="15.75" hidden="1" customHeight="1">
      <c r="A64" s="162">
        <v>31000000</v>
      </c>
      <c r="B64" s="168" t="s">
        <v>247</v>
      </c>
      <c r="C64" s="202">
        <f t="shared" si="0"/>
        <v>0</v>
      </c>
      <c r="D64" s="208">
        <f>D65</f>
        <v>0</v>
      </c>
      <c r="E64" s="217">
        <f>E66</f>
        <v>0</v>
      </c>
      <c r="F64" s="217">
        <f>F66</f>
        <v>0</v>
      </c>
      <c r="G64" s="134"/>
    </row>
    <row r="65" spans="1:8" ht="56.25" hidden="1" customHeight="1">
      <c r="A65" s="162">
        <v>31010200</v>
      </c>
      <c r="B65" s="169" t="s">
        <v>248</v>
      </c>
      <c r="C65" s="202">
        <f t="shared" si="0"/>
        <v>0</v>
      </c>
      <c r="D65" s="208">
        <v>0</v>
      </c>
      <c r="E65" s="217"/>
      <c r="F65" s="216"/>
      <c r="G65" s="134"/>
    </row>
    <row r="66" spans="1:8" ht="37.5" hidden="1" customHeight="1">
      <c r="A66" s="170">
        <v>31030000</v>
      </c>
      <c r="B66" s="164" t="s">
        <v>249</v>
      </c>
      <c r="C66" s="202" t="e">
        <f t="shared" si="0"/>
        <v>#VALUE!</v>
      </c>
      <c r="D66" s="208" t="s">
        <v>123</v>
      </c>
      <c r="E66" s="206"/>
      <c r="F66" s="206"/>
      <c r="G66" s="134"/>
    </row>
    <row r="67" spans="1:8" ht="22.5" hidden="1" customHeight="1">
      <c r="A67" s="171">
        <v>33000000</v>
      </c>
      <c r="B67" s="172" t="s">
        <v>250</v>
      </c>
      <c r="C67" s="202" t="e">
        <f t="shared" si="0"/>
        <v>#VALUE!</v>
      </c>
      <c r="D67" s="207" t="s">
        <v>123</v>
      </c>
      <c r="E67" s="206"/>
      <c r="F67" s="206"/>
      <c r="G67" s="134"/>
    </row>
    <row r="68" spans="1:8" ht="44.25" hidden="1" customHeight="1">
      <c r="A68" s="171">
        <v>33010100</v>
      </c>
      <c r="B68" s="173" t="s">
        <v>251</v>
      </c>
      <c r="C68" s="202" t="e">
        <f t="shared" si="0"/>
        <v>#VALUE!</v>
      </c>
      <c r="D68" s="208" t="s">
        <v>123</v>
      </c>
      <c r="E68" s="206"/>
      <c r="F68" s="206"/>
      <c r="G68" s="134"/>
    </row>
    <row r="69" spans="1:8" hidden="1">
      <c r="A69" s="158">
        <v>50000000</v>
      </c>
      <c r="B69" s="174" t="s">
        <v>252</v>
      </c>
      <c r="C69" s="202" t="e">
        <f t="shared" si="0"/>
        <v>#VALUE!</v>
      </c>
      <c r="D69" s="218" t="s">
        <v>123</v>
      </c>
      <c r="E69" s="204">
        <f>E70+E71</f>
        <v>0</v>
      </c>
      <c r="F69" s="220" t="s">
        <v>123</v>
      </c>
      <c r="G69" s="134"/>
    </row>
    <row r="70" spans="1:8" hidden="1">
      <c r="A70" s="162"/>
      <c r="B70" s="162"/>
      <c r="C70" s="202" t="e">
        <f t="shared" si="0"/>
        <v>#VALUE!</v>
      </c>
      <c r="D70" s="208" t="s">
        <v>123</v>
      </c>
      <c r="E70" s="217"/>
      <c r="F70" s="216" t="s">
        <v>123</v>
      </c>
      <c r="G70" s="134"/>
    </row>
    <row r="71" spans="1:8" ht="0.75" hidden="1" customHeight="1">
      <c r="A71" s="162"/>
      <c r="B71" s="175"/>
      <c r="C71" s="202" t="e">
        <f t="shared" si="0"/>
        <v>#VALUE!</v>
      </c>
      <c r="D71" s="208" t="s">
        <v>123</v>
      </c>
      <c r="E71" s="221"/>
      <c r="F71" s="216" t="s">
        <v>123</v>
      </c>
      <c r="G71" s="134"/>
    </row>
    <row r="72" spans="1:8">
      <c r="A72" s="162"/>
      <c r="B72" s="176" t="s">
        <v>253</v>
      </c>
      <c r="C72" s="202">
        <f t="shared" si="0"/>
        <v>25666.715</v>
      </c>
      <c r="D72" s="202">
        <f>D10+D43+D63</f>
        <v>25581.715</v>
      </c>
      <c r="E72" s="222">
        <f>E43+E10+E63+E69</f>
        <v>85</v>
      </c>
      <c r="F72" s="222">
        <f>F66+F68+F28</f>
        <v>0</v>
      </c>
      <c r="G72" s="134"/>
    </row>
    <row r="73" spans="1:8" ht="15" customHeight="1">
      <c r="A73" s="160">
        <v>40000000</v>
      </c>
      <c r="B73" s="177" t="s">
        <v>254</v>
      </c>
      <c r="C73" s="202">
        <f t="shared" si="0"/>
        <v>9632.5509999999995</v>
      </c>
      <c r="D73" s="202">
        <f>D74+D76</f>
        <v>1142.2420000000002</v>
      </c>
      <c r="E73" s="222">
        <f>F73</f>
        <v>8490.3089999999993</v>
      </c>
      <c r="F73" s="222">
        <f>F74+F76</f>
        <v>8490.3089999999993</v>
      </c>
      <c r="G73" s="134"/>
    </row>
    <row r="74" spans="1:8" ht="29.25" customHeight="1">
      <c r="A74" s="158">
        <v>41050000</v>
      </c>
      <c r="B74" s="158" t="s">
        <v>255</v>
      </c>
      <c r="C74" s="202">
        <f t="shared" si="0"/>
        <v>8586.2479999999996</v>
      </c>
      <c r="D74" s="223">
        <f>D75</f>
        <v>95.938999999999993</v>
      </c>
      <c r="E74" s="224">
        <f>E75</f>
        <v>8490.3089999999993</v>
      </c>
      <c r="F74" s="224">
        <f>F75</f>
        <v>8490.3089999999993</v>
      </c>
      <c r="G74" s="134"/>
    </row>
    <row r="75" spans="1:8" ht="15" customHeight="1">
      <c r="A75" s="162">
        <v>41053900</v>
      </c>
      <c r="B75" s="162" t="s">
        <v>256</v>
      </c>
      <c r="C75" s="202">
        <f t="shared" si="0"/>
        <v>8586.2479999999996</v>
      </c>
      <c r="D75" s="206">
        <v>95.938999999999993</v>
      </c>
      <c r="E75" s="217">
        <v>8490.3089999999993</v>
      </c>
      <c r="F75" s="206">
        <v>8490.3089999999993</v>
      </c>
      <c r="G75" s="134"/>
    </row>
    <row r="76" spans="1:8" ht="27" customHeight="1">
      <c r="A76" s="178">
        <v>41040000</v>
      </c>
      <c r="B76" s="179" t="s">
        <v>257</v>
      </c>
      <c r="C76" s="202">
        <f t="shared" si="0"/>
        <v>1046.3030000000001</v>
      </c>
      <c r="D76" s="223">
        <v>1046.3030000000001</v>
      </c>
      <c r="E76" s="224"/>
      <c r="F76" s="223">
        <f>F78</f>
        <v>0</v>
      </c>
      <c r="G76" s="134"/>
    </row>
    <row r="77" spans="1:8" ht="43.5" hidden="1" customHeight="1">
      <c r="A77" s="162">
        <v>41034400</v>
      </c>
      <c r="B77" s="175" t="s">
        <v>258</v>
      </c>
      <c r="C77" s="202">
        <f t="shared" si="0"/>
        <v>0</v>
      </c>
      <c r="D77" s="206"/>
      <c r="E77" s="217">
        <f>F77</f>
        <v>0</v>
      </c>
      <c r="F77" s="208"/>
      <c r="G77" s="134"/>
    </row>
    <row r="78" spans="1:8" ht="14.25" customHeight="1">
      <c r="A78" s="162">
        <v>41040400</v>
      </c>
      <c r="B78" s="162" t="s">
        <v>259</v>
      </c>
      <c r="C78" s="202">
        <f t="shared" si="0"/>
        <v>1046.3030000000001</v>
      </c>
      <c r="D78" s="206">
        <v>1046.3030000000001</v>
      </c>
      <c r="E78" s="217"/>
      <c r="F78" s="206"/>
      <c r="G78" s="134"/>
    </row>
    <row r="79" spans="1:8">
      <c r="A79" s="162"/>
      <c r="B79" s="176" t="s">
        <v>260</v>
      </c>
      <c r="C79" s="202">
        <f>D79+E79</f>
        <v>35299.266000000003</v>
      </c>
      <c r="D79" s="202">
        <f>D72+D73</f>
        <v>26723.957000000002</v>
      </c>
      <c r="E79" s="222">
        <f>E72+E73</f>
        <v>8575.3089999999993</v>
      </c>
      <c r="F79" s="222">
        <f>F72+F73</f>
        <v>8490.3089999999993</v>
      </c>
      <c r="G79" s="134"/>
      <c r="H79" s="277"/>
    </row>
    <row r="80" spans="1:8" s="5" customFormat="1" ht="27.75" customHeight="1">
      <c r="B80" s="5" t="s">
        <v>22</v>
      </c>
      <c r="C80" s="181"/>
      <c r="D80" s="181"/>
      <c r="E80" s="5" t="s">
        <v>23</v>
      </c>
      <c r="H80" s="240"/>
    </row>
    <row r="81" spans="2:6" ht="15.75">
      <c r="B81" s="41"/>
      <c r="C81" s="186"/>
      <c r="D81" s="187"/>
      <c r="E81" s="41"/>
      <c r="F81" s="41"/>
    </row>
    <row r="82" spans="2:6">
      <c r="C82" s="233"/>
      <c r="D82" s="189"/>
    </row>
  </sheetData>
  <mergeCells count="8">
    <mergeCell ref="D2:F2"/>
    <mergeCell ref="A4:F4"/>
    <mergeCell ref="B5:D5"/>
    <mergeCell ref="B6:D6"/>
    <mergeCell ref="B7:B8"/>
    <mergeCell ref="C7:C8"/>
    <mergeCell ref="D7:D8"/>
    <mergeCell ref="E7:F7"/>
  </mergeCells>
  <pageMargins left="0.23622047244094491" right="0.23622047244094491" top="0.15748031496062992" bottom="0.15748031496062992" header="0.31496062992125984" footer="0.31496062992125984"/>
  <pageSetup paperSize="9" scale="78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9"/>
  <sheetViews>
    <sheetView topLeftCell="A41" workbookViewId="0">
      <selection activeCell="G41" sqref="G41"/>
    </sheetView>
  </sheetViews>
  <sheetFormatPr defaultRowHeight="12.75"/>
  <cols>
    <col min="1" max="1" width="10.7109375" style="4" customWidth="1"/>
    <col min="2" max="2" width="11.28515625" style="4" customWidth="1"/>
    <col min="3" max="3" width="9.7109375" style="4" customWidth="1"/>
    <col min="4" max="4" width="21.85546875" style="4" customWidth="1"/>
    <col min="5" max="5" width="30.28515625" style="4" customWidth="1"/>
    <col min="6" max="6" width="12" style="4" customWidth="1"/>
    <col min="7" max="7" width="10.28515625" style="4" customWidth="1"/>
    <col min="8" max="8" width="10" style="4" customWidth="1"/>
    <col min="9" max="9" width="10.85546875" style="4" customWidth="1"/>
    <col min="10" max="256" width="9.140625" style="4"/>
    <col min="257" max="257" width="10.7109375" style="4" customWidth="1"/>
    <col min="258" max="258" width="11.28515625" style="4" customWidth="1"/>
    <col min="259" max="259" width="9.7109375" style="4" customWidth="1"/>
    <col min="260" max="260" width="21.85546875" style="4" customWidth="1"/>
    <col min="261" max="261" width="30.28515625" style="4" customWidth="1"/>
    <col min="262" max="262" width="12" style="4" customWidth="1"/>
    <col min="263" max="263" width="10.28515625" style="4" customWidth="1"/>
    <col min="264" max="264" width="10" style="4" customWidth="1"/>
    <col min="265" max="265" width="10.85546875" style="4" customWidth="1"/>
    <col min="266" max="512" width="9.140625" style="4"/>
    <col min="513" max="513" width="10.7109375" style="4" customWidth="1"/>
    <col min="514" max="514" width="11.28515625" style="4" customWidth="1"/>
    <col min="515" max="515" width="9.7109375" style="4" customWidth="1"/>
    <col min="516" max="516" width="21.85546875" style="4" customWidth="1"/>
    <col min="517" max="517" width="30.28515625" style="4" customWidth="1"/>
    <col min="518" max="518" width="12" style="4" customWidth="1"/>
    <col min="519" max="519" width="10.28515625" style="4" customWidth="1"/>
    <col min="520" max="520" width="10" style="4" customWidth="1"/>
    <col min="521" max="521" width="10.85546875" style="4" customWidth="1"/>
    <col min="522" max="768" width="9.140625" style="4"/>
    <col min="769" max="769" width="10.7109375" style="4" customWidth="1"/>
    <col min="770" max="770" width="11.28515625" style="4" customWidth="1"/>
    <col min="771" max="771" width="9.7109375" style="4" customWidth="1"/>
    <col min="772" max="772" width="21.85546875" style="4" customWidth="1"/>
    <col min="773" max="773" width="30.28515625" style="4" customWidth="1"/>
    <col min="774" max="774" width="12" style="4" customWidth="1"/>
    <col min="775" max="775" width="10.28515625" style="4" customWidth="1"/>
    <col min="776" max="776" width="10" style="4" customWidth="1"/>
    <col min="777" max="777" width="10.85546875" style="4" customWidth="1"/>
    <col min="778" max="1024" width="9.140625" style="4"/>
    <col min="1025" max="1025" width="10.7109375" style="4" customWidth="1"/>
    <col min="1026" max="1026" width="11.28515625" style="4" customWidth="1"/>
    <col min="1027" max="1027" width="9.7109375" style="4" customWidth="1"/>
    <col min="1028" max="1028" width="21.85546875" style="4" customWidth="1"/>
    <col min="1029" max="1029" width="30.28515625" style="4" customWidth="1"/>
    <col min="1030" max="1030" width="12" style="4" customWidth="1"/>
    <col min="1031" max="1031" width="10.28515625" style="4" customWidth="1"/>
    <col min="1032" max="1032" width="10" style="4" customWidth="1"/>
    <col min="1033" max="1033" width="10.85546875" style="4" customWidth="1"/>
    <col min="1034" max="1280" width="9.140625" style="4"/>
    <col min="1281" max="1281" width="10.7109375" style="4" customWidth="1"/>
    <col min="1282" max="1282" width="11.28515625" style="4" customWidth="1"/>
    <col min="1283" max="1283" width="9.7109375" style="4" customWidth="1"/>
    <col min="1284" max="1284" width="21.85546875" style="4" customWidth="1"/>
    <col min="1285" max="1285" width="30.28515625" style="4" customWidth="1"/>
    <col min="1286" max="1286" width="12" style="4" customWidth="1"/>
    <col min="1287" max="1287" width="10.28515625" style="4" customWidth="1"/>
    <col min="1288" max="1288" width="10" style="4" customWidth="1"/>
    <col min="1289" max="1289" width="10.85546875" style="4" customWidth="1"/>
    <col min="1290" max="1536" width="9.140625" style="4"/>
    <col min="1537" max="1537" width="10.7109375" style="4" customWidth="1"/>
    <col min="1538" max="1538" width="11.28515625" style="4" customWidth="1"/>
    <col min="1539" max="1539" width="9.7109375" style="4" customWidth="1"/>
    <col min="1540" max="1540" width="21.85546875" style="4" customWidth="1"/>
    <col min="1541" max="1541" width="30.28515625" style="4" customWidth="1"/>
    <col min="1542" max="1542" width="12" style="4" customWidth="1"/>
    <col min="1543" max="1543" width="10.28515625" style="4" customWidth="1"/>
    <col min="1544" max="1544" width="10" style="4" customWidth="1"/>
    <col min="1545" max="1545" width="10.85546875" style="4" customWidth="1"/>
    <col min="1546" max="1792" width="9.140625" style="4"/>
    <col min="1793" max="1793" width="10.7109375" style="4" customWidth="1"/>
    <col min="1794" max="1794" width="11.28515625" style="4" customWidth="1"/>
    <col min="1795" max="1795" width="9.7109375" style="4" customWidth="1"/>
    <col min="1796" max="1796" width="21.85546875" style="4" customWidth="1"/>
    <col min="1797" max="1797" width="30.28515625" style="4" customWidth="1"/>
    <col min="1798" max="1798" width="12" style="4" customWidth="1"/>
    <col min="1799" max="1799" width="10.28515625" style="4" customWidth="1"/>
    <col min="1800" max="1800" width="10" style="4" customWidth="1"/>
    <col min="1801" max="1801" width="10.85546875" style="4" customWidth="1"/>
    <col min="1802" max="2048" width="9.140625" style="4"/>
    <col min="2049" max="2049" width="10.7109375" style="4" customWidth="1"/>
    <col min="2050" max="2050" width="11.28515625" style="4" customWidth="1"/>
    <col min="2051" max="2051" width="9.7109375" style="4" customWidth="1"/>
    <col min="2052" max="2052" width="21.85546875" style="4" customWidth="1"/>
    <col min="2053" max="2053" width="30.28515625" style="4" customWidth="1"/>
    <col min="2054" max="2054" width="12" style="4" customWidth="1"/>
    <col min="2055" max="2055" width="10.28515625" style="4" customWidth="1"/>
    <col min="2056" max="2056" width="10" style="4" customWidth="1"/>
    <col min="2057" max="2057" width="10.85546875" style="4" customWidth="1"/>
    <col min="2058" max="2304" width="9.140625" style="4"/>
    <col min="2305" max="2305" width="10.7109375" style="4" customWidth="1"/>
    <col min="2306" max="2306" width="11.28515625" style="4" customWidth="1"/>
    <col min="2307" max="2307" width="9.7109375" style="4" customWidth="1"/>
    <col min="2308" max="2308" width="21.85546875" style="4" customWidth="1"/>
    <col min="2309" max="2309" width="30.28515625" style="4" customWidth="1"/>
    <col min="2310" max="2310" width="12" style="4" customWidth="1"/>
    <col min="2311" max="2311" width="10.28515625" style="4" customWidth="1"/>
    <col min="2312" max="2312" width="10" style="4" customWidth="1"/>
    <col min="2313" max="2313" width="10.85546875" style="4" customWidth="1"/>
    <col min="2314" max="2560" width="9.140625" style="4"/>
    <col min="2561" max="2561" width="10.7109375" style="4" customWidth="1"/>
    <col min="2562" max="2562" width="11.28515625" style="4" customWidth="1"/>
    <col min="2563" max="2563" width="9.7109375" style="4" customWidth="1"/>
    <col min="2564" max="2564" width="21.85546875" style="4" customWidth="1"/>
    <col min="2565" max="2565" width="30.28515625" style="4" customWidth="1"/>
    <col min="2566" max="2566" width="12" style="4" customWidth="1"/>
    <col min="2567" max="2567" width="10.28515625" style="4" customWidth="1"/>
    <col min="2568" max="2568" width="10" style="4" customWidth="1"/>
    <col min="2569" max="2569" width="10.85546875" style="4" customWidth="1"/>
    <col min="2570" max="2816" width="9.140625" style="4"/>
    <col min="2817" max="2817" width="10.7109375" style="4" customWidth="1"/>
    <col min="2818" max="2818" width="11.28515625" style="4" customWidth="1"/>
    <col min="2819" max="2819" width="9.7109375" style="4" customWidth="1"/>
    <col min="2820" max="2820" width="21.85546875" style="4" customWidth="1"/>
    <col min="2821" max="2821" width="30.28515625" style="4" customWidth="1"/>
    <col min="2822" max="2822" width="12" style="4" customWidth="1"/>
    <col min="2823" max="2823" width="10.28515625" style="4" customWidth="1"/>
    <col min="2824" max="2824" width="10" style="4" customWidth="1"/>
    <col min="2825" max="2825" width="10.85546875" style="4" customWidth="1"/>
    <col min="2826" max="3072" width="9.140625" style="4"/>
    <col min="3073" max="3073" width="10.7109375" style="4" customWidth="1"/>
    <col min="3074" max="3074" width="11.28515625" style="4" customWidth="1"/>
    <col min="3075" max="3075" width="9.7109375" style="4" customWidth="1"/>
    <col min="3076" max="3076" width="21.85546875" style="4" customWidth="1"/>
    <col min="3077" max="3077" width="30.28515625" style="4" customWidth="1"/>
    <col min="3078" max="3078" width="12" style="4" customWidth="1"/>
    <col min="3079" max="3079" width="10.28515625" style="4" customWidth="1"/>
    <col min="3080" max="3080" width="10" style="4" customWidth="1"/>
    <col min="3081" max="3081" width="10.85546875" style="4" customWidth="1"/>
    <col min="3082" max="3328" width="9.140625" style="4"/>
    <col min="3329" max="3329" width="10.7109375" style="4" customWidth="1"/>
    <col min="3330" max="3330" width="11.28515625" style="4" customWidth="1"/>
    <col min="3331" max="3331" width="9.7109375" style="4" customWidth="1"/>
    <col min="3332" max="3332" width="21.85546875" style="4" customWidth="1"/>
    <col min="3333" max="3333" width="30.28515625" style="4" customWidth="1"/>
    <col min="3334" max="3334" width="12" style="4" customWidth="1"/>
    <col min="3335" max="3335" width="10.28515625" style="4" customWidth="1"/>
    <col min="3336" max="3336" width="10" style="4" customWidth="1"/>
    <col min="3337" max="3337" width="10.85546875" style="4" customWidth="1"/>
    <col min="3338" max="3584" width="9.140625" style="4"/>
    <col min="3585" max="3585" width="10.7109375" style="4" customWidth="1"/>
    <col min="3586" max="3586" width="11.28515625" style="4" customWidth="1"/>
    <col min="3587" max="3587" width="9.7109375" style="4" customWidth="1"/>
    <col min="3588" max="3588" width="21.85546875" style="4" customWidth="1"/>
    <col min="3589" max="3589" width="30.28515625" style="4" customWidth="1"/>
    <col min="3590" max="3590" width="12" style="4" customWidth="1"/>
    <col min="3591" max="3591" width="10.28515625" style="4" customWidth="1"/>
    <col min="3592" max="3592" width="10" style="4" customWidth="1"/>
    <col min="3593" max="3593" width="10.85546875" style="4" customWidth="1"/>
    <col min="3594" max="3840" width="9.140625" style="4"/>
    <col min="3841" max="3841" width="10.7109375" style="4" customWidth="1"/>
    <col min="3842" max="3842" width="11.28515625" style="4" customWidth="1"/>
    <col min="3843" max="3843" width="9.7109375" style="4" customWidth="1"/>
    <col min="3844" max="3844" width="21.85546875" style="4" customWidth="1"/>
    <col min="3845" max="3845" width="30.28515625" style="4" customWidth="1"/>
    <col min="3846" max="3846" width="12" style="4" customWidth="1"/>
    <col min="3847" max="3847" width="10.28515625" style="4" customWidth="1"/>
    <col min="3848" max="3848" width="10" style="4" customWidth="1"/>
    <col min="3849" max="3849" width="10.85546875" style="4" customWidth="1"/>
    <col min="3850" max="4096" width="9.140625" style="4"/>
    <col min="4097" max="4097" width="10.7109375" style="4" customWidth="1"/>
    <col min="4098" max="4098" width="11.28515625" style="4" customWidth="1"/>
    <col min="4099" max="4099" width="9.7109375" style="4" customWidth="1"/>
    <col min="4100" max="4100" width="21.85546875" style="4" customWidth="1"/>
    <col min="4101" max="4101" width="30.28515625" style="4" customWidth="1"/>
    <col min="4102" max="4102" width="12" style="4" customWidth="1"/>
    <col min="4103" max="4103" width="10.28515625" style="4" customWidth="1"/>
    <col min="4104" max="4104" width="10" style="4" customWidth="1"/>
    <col min="4105" max="4105" width="10.85546875" style="4" customWidth="1"/>
    <col min="4106" max="4352" width="9.140625" style="4"/>
    <col min="4353" max="4353" width="10.7109375" style="4" customWidth="1"/>
    <col min="4354" max="4354" width="11.28515625" style="4" customWidth="1"/>
    <col min="4355" max="4355" width="9.7109375" style="4" customWidth="1"/>
    <col min="4356" max="4356" width="21.85546875" style="4" customWidth="1"/>
    <col min="4357" max="4357" width="30.28515625" style="4" customWidth="1"/>
    <col min="4358" max="4358" width="12" style="4" customWidth="1"/>
    <col min="4359" max="4359" width="10.28515625" style="4" customWidth="1"/>
    <col min="4360" max="4360" width="10" style="4" customWidth="1"/>
    <col min="4361" max="4361" width="10.85546875" style="4" customWidth="1"/>
    <col min="4362" max="4608" width="9.140625" style="4"/>
    <col min="4609" max="4609" width="10.7109375" style="4" customWidth="1"/>
    <col min="4610" max="4610" width="11.28515625" style="4" customWidth="1"/>
    <col min="4611" max="4611" width="9.7109375" style="4" customWidth="1"/>
    <col min="4612" max="4612" width="21.85546875" style="4" customWidth="1"/>
    <col min="4613" max="4613" width="30.28515625" style="4" customWidth="1"/>
    <col min="4614" max="4614" width="12" style="4" customWidth="1"/>
    <col min="4615" max="4615" width="10.28515625" style="4" customWidth="1"/>
    <col min="4616" max="4616" width="10" style="4" customWidth="1"/>
    <col min="4617" max="4617" width="10.85546875" style="4" customWidth="1"/>
    <col min="4618" max="4864" width="9.140625" style="4"/>
    <col min="4865" max="4865" width="10.7109375" style="4" customWidth="1"/>
    <col min="4866" max="4866" width="11.28515625" style="4" customWidth="1"/>
    <col min="4867" max="4867" width="9.7109375" style="4" customWidth="1"/>
    <col min="4868" max="4868" width="21.85546875" style="4" customWidth="1"/>
    <col min="4869" max="4869" width="30.28515625" style="4" customWidth="1"/>
    <col min="4870" max="4870" width="12" style="4" customWidth="1"/>
    <col min="4871" max="4871" width="10.28515625" style="4" customWidth="1"/>
    <col min="4872" max="4872" width="10" style="4" customWidth="1"/>
    <col min="4873" max="4873" width="10.85546875" style="4" customWidth="1"/>
    <col min="4874" max="5120" width="9.140625" style="4"/>
    <col min="5121" max="5121" width="10.7109375" style="4" customWidth="1"/>
    <col min="5122" max="5122" width="11.28515625" style="4" customWidth="1"/>
    <col min="5123" max="5123" width="9.7109375" style="4" customWidth="1"/>
    <col min="5124" max="5124" width="21.85546875" style="4" customWidth="1"/>
    <col min="5125" max="5125" width="30.28515625" style="4" customWidth="1"/>
    <col min="5126" max="5126" width="12" style="4" customWidth="1"/>
    <col min="5127" max="5127" width="10.28515625" style="4" customWidth="1"/>
    <col min="5128" max="5128" width="10" style="4" customWidth="1"/>
    <col min="5129" max="5129" width="10.85546875" style="4" customWidth="1"/>
    <col min="5130" max="5376" width="9.140625" style="4"/>
    <col min="5377" max="5377" width="10.7109375" style="4" customWidth="1"/>
    <col min="5378" max="5378" width="11.28515625" style="4" customWidth="1"/>
    <col min="5379" max="5379" width="9.7109375" style="4" customWidth="1"/>
    <col min="5380" max="5380" width="21.85546875" style="4" customWidth="1"/>
    <col min="5381" max="5381" width="30.28515625" style="4" customWidth="1"/>
    <col min="5382" max="5382" width="12" style="4" customWidth="1"/>
    <col min="5383" max="5383" width="10.28515625" style="4" customWidth="1"/>
    <col min="5384" max="5384" width="10" style="4" customWidth="1"/>
    <col min="5385" max="5385" width="10.85546875" style="4" customWidth="1"/>
    <col min="5386" max="5632" width="9.140625" style="4"/>
    <col min="5633" max="5633" width="10.7109375" style="4" customWidth="1"/>
    <col min="5634" max="5634" width="11.28515625" style="4" customWidth="1"/>
    <col min="5635" max="5635" width="9.7109375" style="4" customWidth="1"/>
    <col min="5636" max="5636" width="21.85546875" style="4" customWidth="1"/>
    <col min="5637" max="5637" width="30.28515625" style="4" customWidth="1"/>
    <col min="5638" max="5638" width="12" style="4" customWidth="1"/>
    <col min="5639" max="5639" width="10.28515625" style="4" customWidth="1"/>
    <col min="5640" max="5640" width="10" style="4" customWidth="1"/>
    <col min="5641" max="5641" width="10.85546875" style="4" customWidth="1"/>
    <col min="5642" max="5888" width="9.140625" style="4"/>
    <col min="5889" max="5889" width="10.7109375" style="4" customWidth="1"/>
    <col min="5890" max="5890" width="11.28515625" style="4" customWidth="1"/>
    <col min="5891" max="5891" width="9.7109375" style="4" customWidth="1"/>
    <col min="5892" max="5892" width="21.85546875" style="4" customWidth="1"/>
    <col min="5893" max="5893" width="30.28515625" style="4" customWidth="1"/>
    <col min="5894" max="5894" width="12" style="4" customWidth="1"/>
    <col min="5895" max="5895" width="10.28515625" style="4" customWidth="1"/>
    <col min="5896" max="5896" width="10" style="4" customWidth="1"/>
    <col min="5897" max="5897" width="10.85546875" style="4" customWidth="1"/>
    <col min="5898" max="6144" width="9.140625" style="4"/>
    <col min="6145" max="6145" width="10.7109375" style="4" customWidth="1"/>
    <col min="6146" max="6146" width="11.28515625" style="4" customWidth="1"/>
    <col min="6147" max="6147" width="9.7109375" style="4" customWidth="1"/>
    <col min="6148" max="6148" width="21.85546875" style="4" customWidth="1"/>
    <col min="6149" max="6149" width="30.28515625" style="4" customWidth="1"/>
    <col min="6150" max="6150" width="12" style="4" customWidth="1"/>
    <col min="6151" max="6151" width="10.28515625" style="4" customWidth="1"/>
    <col min="6152" max="6152" width="10" style="4" customWidth="1"/>
    <col min="6153" max="6153" width="10.85546875" style="4" customWidth="1"/>
    <col min="6154" max="6400" width="9.140625" style="4"/>
    <col min="6401" max="6401" width="10.7109375" style="4" customWidth="1"/>
    <col min="6402" max="6402" width="11.28515625" style="4" customWidth="1"/>
    <col min="6403" max="6403" width="9.7109375" style="4" customWidth="1"/>
    <col min="6404" max="6404" width="21.85546875" style="4" customWidth="1"/>
    <col min="6405" max="6405" width="30.28515625" style="4" customWidth="1"/>
    <col min="6406" max="6406" width="12" style="4" customWidth="1"/>
    <col min="6407" max="6407" width="10.28515625" style="4" customWidth="1"/>
    <col min="6408" max="6408" width="10" style="4" customWidth="1"/>
    <col min="6409" max="6409" width="10.85546875" style="4" customWidth="1"/>
    <col min="6410" max="6656" width="9.140625" style="4"/>
    <col min="6657" max="6657" width="10.7109375" style="4" customWidth="1"/>
    <col min="6658" max="6658" width="11.28515625" style="4" customWidth="1"/>
    <col min="6659" max="6659" width="9.7109375" style="4" customWidth="1"/>
    <col min="6660" max="6660" width="21.85546875" style="4" customWidth="1"/>
    <col min="6661" max="6661" width="30.28515625" style="4" customWidth="1"/>
    <col min="6662" max="6662" width="12" style="4" customWidth="1"/>
    <col min="6663" max="6663" width="10.28515625" style="4" customWidth="1"/>
    <col min="6664" max="6664" width="10" style="4" customWidth="1"/>
    <col min="6665" max="6665" width="10.85546875" style="4" customWidth="1"/>
    <col min="6666" max="6912" width="9.140625" style="4"/>
    <col min="6913" max="6913" width="10.7109375" style="4" customWidth="1"/>
    <col min="6914" max="6914" width="11.28515625" style="4" customWidth="1"/>
    <col min="6915" max="6915" width="9.7109375" style="4" customWidth="1"/>
    <col min="6916" max="6916" width="21.85546875" style="4" customWidth="1"/>
    <col min="6917" max="6917" width="30.28515625" style="4" customWidth="1"/>
    <col min="6918" max="6918" width="12" style="4" customWidth="1"/>
    <col min="6919" max="6919" width="10.28515625" style="4" customWidth="1"/>
    <col min="6920" max="6920" width="10" style="4" customWidth="1"/>
    <col min="6921" max="6921" width="10.85546875" style="4" customWidth="1"/>
    <col min="6922" max="7168" width="9.140625" style="4"/>
    <col min="7169" max="7169" width="10.7109375" style="4" customWidth="1"/>
    <col min="7170" max="7170" width="11.28515625" style="4" customWidth="1"/>
    <col min="7171" max="7171" width="9.7109375" style="4" customWidth="1"/>
    <col min="7172" max="7172" width="21.85546875" style="4" customWidth="1"/>
    <col min="7173" max="7173" width="30.28515625" style="4" customWidth="1"/>
    <col min="7174" max="7174" width="12" style="4" customWidth="1"/>
    <col min="7175" max="7175" width="10.28515625" style="4" customWidth="1"/>
    <col min="7176" max="7176" width="10" style="4" customWidth="1"/>
    <col min="7177" max="7177" width="10.85546875" style="4" customWidth="1"/>
    <col min="7178" max="7424" width="9.140625" style="4"/>
    <col min="7425" max="7425" width="10.7109375" style="4" customWidth="1"/>
    <col min="7426" max="7426" width="11.28515625" style="4" customWidth="1"/>
    <col min="7427" max="7427" width="9.7109375" style="4" customWidth="1"/>
    <col min="7428" max="7428" width="21.85546875" style="4" customWidth="1"/>
    <col min="7429" max="7429" width="30.28515625" style="4" customWidth="1"/>
    <col min="7430" max="7430" width="12" style="4" customWidth="1"/>
    <col min="7431" max="7431" width="10.28515625" style="4" customWidth="1"/>
    <col min="7432" max="7432" width="10" style="4" customWidth="1"/>
    <col min="7433" max="7433" width="10.85546875" style="4" customWidth="1"/>
    <col min="7434" max="7680" width="9.140625" style="4"/>
    <col min="7681" max="7681" width="10.7109375" style="4" customWidth="1"/>
    <col min="7682" max="7682" width="11.28515625" style="4" customWidth="1"/>
    <col min="7683" max="7683" width="9.7109375" style="4" customWidth="1"/>
    <col min="7684" max="7684" width="21.85546875" style="4" customWidth="1"/>
    <col min="7685" max="7685" width="30.28515625" style="4" customWidth="1"/>
    <col min="7686" max="7686" width="12" style="4" customWidth="1"/>
    <col min="7687" max="7687" width="10.28515625" style="4" customWidth="1"/>
    <col min="7688" max="7688" width="10" style="4" customWidth="1"/>
    <col min="7689" max="7689" width="10.85546875" style="4" customWidth="1"/>
    <col min="7690" max="7936" width="9.140625" style="4"/>
    <col min="7937" max="7937" width="10.7109375" style="4" customWidth="1"/>
    <col min="7938" max="7938" width="11.28515625" style="4" customWidth="1"/>
    <col min="7939" max="7939" width="9.7109375" style="4" customWidth="1"/>
    <col min="7940" max="7940" width="21.85546875" style="4" customWidth="1"/>
    <col min="7941" max="7941" width="30.28515625" style="4" customWidth="1"/>
    <col min="7942" max="7942" width="12" style="4" customWidth="1"/>
    <col min="7943" max="7943" width="10.28515625" style="4" customWidth="1"/>
    <col min="7944" max="7944" width="10" style="4" customWidth="1"/>
    <col min="7945" max="7945" width="10.85546875" style="4" customWidth="1"/>
    <col min="7946" max="8192" width="9.140625" style="4"/>
    <col min="8193" max="8193" width="10.7109375" style="4" customWidth="1"/>
    <col min="8194" max="8194" width="11.28515625" style="4" customWidth="1"/>
    <col min="8195" max="8195" width="9.7109375" style="4" customWidth="1"/>
    <col min="8196" max="8196" width="21.85546875" style="4" customWidth="1"/>
    <col min="8197" max="8197" width="30.28515625" style="4" customWidth="1"/>
    <col min="8198" max="8198" width="12" style="4" customWidth="1"/>
    <col min="8199" max="8199" width="10.28515625" style="4" customWidth="1"/>
    <col min="8200" max="8200" width="10" style="4" customWidth="1"/>
    <col min="8201" max="8201" width="10.85546875" style="4" customWidth="1"/>
    <col min="8202" max="8448" width="9.140625" style="4"/>
    <col min="8449" max="8449" width="10.7109375" style="4" customWidth="1"/>
    <col min="8450" max="8450" width="11.28515625" style="4" customWidth="1"/>
    <col min="8451" max="8451" width="9.7109375" style="4" customWidth="1"/>
    <col min="8452" max="8452" width="21.85546875" style="4" customWidth="1"/>
    <col min="8453" max="8453" width="30.28515625" style="4" customWidth="1"/>
    <col min="8454" max="8454" width="12" style="4" customWidth="1"/>
    <col min="8455" max="8455" width="10.28515625" style="4" customWidth="1"/>
    <col min="8456" max="8456" width="10" style="4" customWidth="1"/>
    <col min="8457" max="8457" width="10.85546875" style="4" customWidth="1"/>
    <col min="8458" max="8704" width="9.140625" style="4"/>
    <col min="8705" max="8705" width="10.7109375" style="4" customWidth="1"/>
    <col min="8706" max="8706" width="11.28515625" style="4" customWidth="1"/>
    <col min="8707" max="8707" width="9.7109375" style="4" customWidth="1"/>
    <col min="8708" max="8708" width="21.85546875" style="4" customWidth="1"/>
    <col min="8709" max="8709" width="30.28515625" style="4" customWidth="1"/>
    <col min="8710" max="8710" width="12" style="4" customWidth="1"/>
    <col min="8711" max="8711" width="10.28515625" style="4" customWidth="1"/>
    <col min="8712" max="8712" width="10" style="4" customWidth="1"/>
    <col min="8713" max="8713" width="10.85546875" style="4" customWidth="1"/>
    <col min="8714" max="8960" width="9.140625" style="4"/>
    <col min="8961" max="8961" width="10.7109375" style="4" customWidth="1"/>
    <col min="8962" max="8962" width="11.28515625" style="4" customWidth="1"/>
    <col min="8963" max="8963" width="9.7109375" style="4" customWidth="1"/>
    <col min="8964" max="8964" width="21.85546875" style="4" customWidth="1"/>
    <col min="8965" max="8965" width="30.28515625" style="4" customWidth="1"/>
    <col min="8966" max="8966" width="12" style="4" customWidth="1"/>
    <col min="8967" max="8967" width="10.28515625" style="4" customWidth="1"/>
    <col min="8968" max="8968" width="10" style="4" customWidth="1"/>
    <col min="8969" max="8969" width="10.85546875" style="4" customWidth="1"/>
    <col min="8970" max="9216" width="9.140625" style="4"/>
    <col min="9217" max="9217" width="10.7109375" style="4" customWidth="1"/>
    <col min="9218" max="9218" width="11.28515625" style="4" customWidth="1"/>
    <col min="9219" max="9219" width="9.7109375" style="4" customWidth="1"/>
    <col min="9220" max="9220" width="21.85546875" style="4" customWidth="1"/>
    <col min="9221" max="9221" width="30.28515625" style="4" customWidth="1"/>
    <col min="9222" max="9222" width="12" style="4" customWidth="1"/>
    <col min="9223" max="9223" width="10.28515625" style="4" customWidth="1"/>
    <col min="9224" max="9224" width="10" style="4" customWidth="1"/>
    <col min="9225" max="9225" width="10.85546875" style="4" customWidth="1"/>
    <col min="9226" max="9472" width="9.140625" style="4"/>
    <col min="9473" max="9473" width="10.7109375" style="4" customWidth="1"/>
    <col min="9474" max="9474" width="11.28515625" style="4" customWidth="1"/>
    <col min="9475" max="9475" width="9.7109375" style="4" customWidth="1"/>
    <col min="9476" max="9476" width="21.85546875" style="4" customWidth="1"/>
    <col min="9477" max="9477" width="30.28515625" style="4" customWidth="1"/>
    <col min="9478" max="9478" width="12" style="4" customWidth="1"/>
    <col min="9479" max="9479" width="10.28515625" style="4" customWidth="1"/>
    <col min="9480" max="9480" width="10" style="4" customWidth="1"/>
    <col min="9481" max="9481" width="10.85546875" style="4" customWidth="1"/>
    <col min="9482" max="9728" width="9.140625" style="4"/>
    <col min="9729" max="9729" width="10.7109375" style="4" customWidth="1"/>
    <col min="9730" max="9730" width="11.28515625" style="4" customWidth="1"/>
    <col min="9731" max="9731" width="9.7109375" style="4" customWidth="1"/>
    <col min="9732" max="9732" width="21.85546875" style="4" customWidth="1"/>
    <col min="9733" max="9733" width="30.28515625" style="4" customWidth="1"/>
    <col min="9734" max="9734" width="12" style="4" customWidth="1"/>
    <col min="9735" max="9735" width="10.28515625" style="4" customWidth="1"/>
    <col min="9736" max="9736" width="10" style="4" customWidth="1"/>
    <col min="9737" max="9737" width="10.85546875" style="4" customWidth="1"/>
    <col min="9738" max="9984" width="9.140625" style="4"/>
    <col min="9985" max="9985" width="10.7109375" style="4" customWidth="1"/>
    <col min="9986" max="9986" width="11.28515625" style="4" customWidth="1"/>
    <col min="9987" max="9987" width="9.7109375" style="4" customWidth="1"/>
    <col min="9988" max="9988" width="21.85546875" style="4" customWidth="1"/>
    <col min="9989" max="9989" width="30.28515625" style="4" customWidth="1"/>
    <col min="9990" max="9990" width="12" style="4" customWidth="1"/>
    <col min="9991" max="9991" width="10.28515625" style="4" customWidth="1"/>
    <col min="9992" max="9992" width="10" style="4" customWidth="1"/>
    <col min="9993" max="9993" width="10.85546875" style="4" customWidth="1"/>
    <col min="9994" max="10240" width="9.140625" style="4"/>
    <col min="10241" max="10241" width="10.7109375" style="4" customWidth="1"/>
    <col min="10242" max="10242" width="11.28515625" style="4" customWidth="1"/>
    <col min="10243" max="10243" width="9.7109375" style="4" customWidth="1"/>
    <col min="10244" max="10244" width="21.85546875" style="4" customWidth="1"/>
    <col min="10245" max="10245" width="30.28515625" style="4" customWidth="1"/>
    <col min="10246" max="10246" width="12" style="4" customWidth="1"/>
    <col min="10247" max="10247" width="10.28515625" style="4" customWidth="1"/>
    <col min="10248" max="10248" width="10" style="4" customWidth="1"/>
    <col min="10249" max="10249" width="10.85546875" style="4" customWidth="1"/>
    <col min="10250" max="10496" width="9.140625" style="4"/>
    <col min="10497" max="10497" width="10.7109375" style="4" customWidth="1"/>
    <col min="10498" max="10498" width="11.28515625" style="4" customWidth="1"/>
    <col min="10499" max="10499" width="9.7109375" style="4" customWidth="1"/>
    <col min="10500" max="10500" width="21.85546875" style="4" customWidth="1"/>
    <col min="10501" max="10501" width="30.28515625" style="4" customWidth="1"/>
    <col min="10502" max="10502" width="12" style="4" customWidth="1"/>
    <col min="10503" max="10503" width="10.28515625" style="4" customWidth="1"/>
    <col min="10504" max="10504" width="10" style="4" customWidth="1"/>
    <col min="10505" max="10505" width="10.85546875" style="4" customWidth="1"/>
    <col min="10506" max="10752" width="9.140625" style="4"/>
    <col min="10753" max="10753" width="10.7109375" style="4" customWidth="1"/>
    <col min="10754" max="10754" width="11.28515625" style="4" customWidth="1"/>
    <col min="10755" max="10755" width="9.7109375" style="4" customWidth="1"/>
    <col min="10756" max="10756" width="21.85546875" style="4" customWidth="1"/>
    <col min="10757" max="10757" width="30.28515625" style="4" customWidth="1"/>
    <col min="10758" max="10758" width="12" style="4" customWidth="1"/>
    <col min="10759" max="10759" width="10.28515625" style="4" customWidth="1"/>
    <col min="10760" max="10760" width="10" style="4" customWidth="1"/>
    <col min="10761" max="10761" width="10.85546875" style="4" customWidth="1"/>
    <col min="10762" max="11008" width="9.140625" style="4"/>
    <col min="11009" max="11009" width="10.7109375" style="4" customWidth="1"/>
    <col min="11010" max="11010" width="11.28515625" style="4" customWidth="1"/>
    <col min="11011" max="11011" width="9.7109375" style="4" customWidth="1"/>
    <col min="11012" max="11012" width="21.85546875" style="4" customWidth="1"/>
    <col min="11013" max="11013" width="30.28515625" style="4" customWidth="1"/>
    <col min="11014" max="11014" width="12" style="4" customWidth="1"/>
    <col min="11015" max="11015" width="10.28515625" style="4" customWidth="1"/>
    <col min="11016" max="11016" width="10" style="4" customWidth="1"/>
    <col min="11017" max="11017" width="10.85546875" style="4" customWidth="1"/>
    <col min="11018" max="11264" width="9.140625" style="4"/>
    <col min="11265" max="11265" width="10.7109375" style="4" customWidth="1"/>
    <col min="11266" max="11266" width="11.28515625" style="4" customWidth="1"/>
    <col min="11267" max="11267" width="9.7109375" style="4" customWidth="1"/>
    <col min="11268" max="11268" width="21.85546875" style="4" customWidth="1"/>
    <col min="11269" max="11269" width="30.28515625" style="4" customWidth="1"/>
    <col min="11270" max="11270" width="12" style="4" customWidth="1"/>
    <col min="11271" max="11271" width="10.28515625" style="4" customWidth="1"/>
    <col min="11272" max="11272" width="10" style="4" customWidth="1"/>
    <col min="11273" max="11273" width="10.85546875" style="4" customWidth="1"/>
    <col min="11274" max="11520" width="9.140625" style="4"/>
    <col min="11521" max="11521" width="10.7109375" style="4" customWidth="1"/>
    <col min="11522" max="11522" width="11.28515625" style="4" customWidth="1"/>
    <col min="11523" max="11523" width="9.7109375" style="4" customWidth="1"/>
    <col min="11524" max="11524" width="21.85546875" style="4" customWidth="1"/>
    <col min="11525" max="11525" width="30.28515625" style="4" customWidth="1"/>
    <col min="11526" max="11526" width="12" style="4" customWidth="1"/>
    <col min="11527" max="11527" width="10.28515625" style="4" customWidth="1"/>
    <col min="11528" max="11528" width="10" style="4" customWidth="1"/>
    <col min="11529" max="11529" width="10.85546875" style="4" customWidth="1"/>
    <col min="11530" max="11776" width="9.140625" style="4"/>
    <col min="11777" max="11777" width="10.7109375" style="4" customWidth="1"/>
    <col min="11778" max="11778" width="11.28515625" style="4" customWidth="1"/>
    <col min="11779" max="11779" width="9.7109375" style="4" customWidth="1"/>
    <col min="11780" max="11780" width="21.85546875" style="4" customWidth="1"/>
    <col min="11781" max="11781" width="30.28515625" style="4" customWidth="1"/>
    <col min="11782" max="11782" width="12" style="4" customWidth="1"/>
    <col min="11783" max="11783" width="10.28515625" style="4" customWidth="1"/>
    <col min="11784" max="11784" width="10" style="4" customWidth="1"/>
    <col min="11785" max="11785" width="10.85546875" style="4" customWidth="1"/>
    <col min="11786" max="12032" width="9.140625" style="4"/>
    <col min="12033" max="12033" width="10.7109375" style="4" customWidth="1"/>
    <col min="12034" max="12034" width="11.28515625" style="4" customWidth="1"/>
    <col min="12035" max="12035" width="9.7109375" style="4" customWidth="1"/>
    <col min="12036" max="12036" width="21.85546875" style="4" customWidth="1"/>
    <col min="12037" max="12037" width="30.28515625" style="4" customWidth="1"/>
    <col min="12038" max="12038" width="12" style="4" customWidth="1"/>
    <col min="12039" max="12039" width="10.28515625" style="4" customWidth="1"/>
    <col min="12040" max="12040" width="10" style="4" customWidth="1"/>
    <col min="12041" max="12041" width="10.85546875" style="4" customWidth="1"/>
    <col min="12042" max="12288" width="9.140625" style="4"/>
    <col min="12289" max="12289" width="10.7109375" style="4" customWidth="1"/>
    <col min="12290" max="12290" width="11.28515625" style="4" customWidth="1"/>
    <col min="12291" max="12291" width="9.7109375" style="4" customWidth="1"/>
    <col min="12292" max="12292" width="21.85546875" style="4" customWidth="1"/>
    <col min="12293" max="12293" width="30.28515625" style="4" customWidth="1"/>
    <col min="12294" max="12294" width="12" style="4" customWidth="1"/>
    <col min="12295" max="12295" width="10.28515625" style="4" customWidth="1"/>
    <col min="12296" max="12296" width="10" style="4" customWidth="1"/>
    <col min="12297" max="12297" width="10.85546875" style="4" customWidth="1"/>
    <col min="12298" max="12544" width="9.140625" style="4"/>
    <col min="12545" max="12545" width="10.7109375" style="4" customWidth="1"/>
    <col min="12546" max="12546" width="11.28515625" style="4" customWidth="1"/>
    <col min="12547" max="12547" width="9.7109375" style="4" customWidth="1"/>
    <col min="12548" max="12548" width="21.85546875" style="4" customWidth="1"/>
    <col min="12549" max="12549" width="30.28515625" style="4" customWidth="1"/>
    <col min="12550" max="12550" width="12" style="4" customWidth="1"/>
    <col min="12551" max="12551" width="10.28515625" style="4" customWidth="1"/>
    <col min="12552" max="12552" width="10" style="4" customWidth="1"/>
    <col min="12553" max="12553" width="10.85546875" style="4" customWidth="1"/>
    <col min="12554" max="12800" width="9.140625" style="4"/>
    <col min="12801" max="12801" width="10.7109375" style="4" customWidth="1"/>
    <col min="12802" max="12802" width="11.28515625" style="4" customWidth="1"/>
    <col min="12803" max="12803" width="9.7109375" style="4" customWidth="1"/>
    <col min="12804" max="12804" width="21.85546875" style="4" customWidth="1"/>
    <col min="12805" max="12805" width="30.28515625" style="4" customWidth="1"/>
    <col min="12806" max="12806" width="12" style="4" customWidth="1"/>
    <col min="12807" max="12807" width="10.28515625" style="4" customWidth="1"/>
    <col min="12808" max="12808" width="10" style="4" customWidth="1"/>
    <col min="12809" max="12809" width="10.85546875" style="4" customWidth="1"/>
    <col min="12810" max="13056" width="9.140625" style="4"/>
    <col min="13057" max="13057" width="10.7109375" style="4" customWidth="1"/>
    <col min="13058" max="13058" width="11.28515625" style="4" customWidth="1"/>
    <col min="13059" max="13059" width="9.7109375" style="4" customWidth="1"/>
    <col min="13060" max="13060" width="21.85546875" style="4" customWidth="1"/>
    <col min="13061" max="13061" width="30.28515625" style="4" customWidth="1"/>
    <col min="13062" max="13062" width="12" style="4" customWidth="1"/>
    <col min="13063" max="13063" width="10.28515625" style="4" customWidth="1"/>
    <col min="13064" max="13064" width="10" style="4" customWidth="1"/>
    <col min="13065" max="13065" width="10.85546875" style="4" customWidth="1"/>
    <col min="13066" max="13312" width="9.140625" style="4"/>
    <col min="13313" max="13313" width="10.7109375" style="4" customWidth="1"/>
    <col min="13314" max="13314" width="11.28515625" style="4" customWidth="1"/>
    <col min="13315" max="13315" width="9.7109375" style="4" customWidth="1"/>
    <col min="13316" max="13316" width="21.85546875" style="4" customWidth="1"/>
    <col min="13317" max="13317" width="30.28515625" style="4" customWidth="1"/>
    <col min="13318" max="13318" width="12" style="4" customWidth="1"/>
    <col min="13319" max="13319" width="10.28515625" style="4" customWidth="1"/>
    <col min="13320" max="13320" width="10" style="4" customWidth="1"/>
    <col min="13321" max="13321" width="10.85546875" style="4" customWidth="1"/>
    <col min="13322" max="13568" width="9.140625" style="4"/>
    <col min="13569" max="13569" width="10.7109375" style="4" customWidth="1"/>
    <col min="13570" max="13570" width="11.28515625" style="4" customWidth="1"/>
    <col min="13571" max="13571" width="9.7109375" style="4" customWidth="1"/>
    <col min="13572" max="13572" width="21.85546875" style="4" customWidth="1"/>
    <col min="13573" max="13573" width="30.28515625" style="4" customWidth="1"/>
    <col min="13574" max="13574" width="12" style="4" customWidth="1"/>
    <col min="13575" max="13575" width="10.28515625" style="4" customWidth="1"/>
    <col min="13576" max="13576" width="10" style="4" customWidth="1"/>
    <col min="13577" max="13577" width="10.85546875" style="4" customWidth="1"/>
    <col min="13578" max="13824" width="9.140625" style="4"/>
    <col min="13825" max="13825" width="10.7109375" style="4" customWidth="1"/>
    <col min="13826" max="13826" width="11.28515625" style="4" customWidth="1"/>
    <col min="13827" max="13827" width="9.7109375" style="4" customWidth="1"/>
    <col min="13828" max="13828" width="21.85546875" style="4" customWidth="1"/>
    <col min="13829" max="13829" width="30.28515625" style="4" customWidth="1"/>
    <col min="13830" max="13830" width="12" style="4" customWidth="1"/>
    <col min="13831" max="13831" width="10.28515625" style="4" customWidth="1"/>
    <col min="13832" max="13832" width="10" style="4" customWidth="1"/>
    <col min="13833" max="13833" width="10.85546875" style="4" customWidth="1"/>
    <col min="13834" max="14080" width="9.140625" style="4"/>
    <col min="14081" max="14081" width="10.7109375" style="4" customWidth="1"/>
    <col min="14082" max="14082" width="11.28515625" style="4" customWidth="1"/>
    <col min="14083" max="14083" width="9.7109375" style="4" customWidth="1"/>
    <col min="14084" max="14084" width="21.85546875" style="4" customWidth="1"/>
    <col min="14085" max="14085" width="30.28515625" style="4" customWidth="1"/>
    <col min="14086" max="14086" width="12" style="4" customWidth="1"/>
    <col min="14087" max="14087" width="10.28515625" style="4" customWidth="1"/>
    <col min="14088" max="14088" width="10" style="4" customWidth="1"/>
    <col min="14089" max="14089" width="10.85546875" style="4" customWidth="1"/>
    <col min="14090" max="14336" width="9.140625" style="4"/>
    <col min="14337" max="14337" width="10.7109375" style="4" customWidth="1"/>
    <col min="14338" max="14338" width="11.28515625" style="4" customWidth="1"/>
    <col min="14339" max="14339" width="9.7109375" style="4" customWidth="1"/>
    <col min="14340" max="14340" width="21.85546875" style="4" customWidth="1"/>
    <col min="14341" max="14341" width="30.28515625" style="4" customWidth="1"/>
    <col min="14342" max="14342" width="12" style="4" customWidth="1"/>
    <col min="14343" max="14343" width="10.28515625" style="4" customWidth="1"/>
    <col min="14344" max="14344" width="10" style="4" customWidth="1"/>
    <col min="14345" max="14345" width="10.85546875" style="4" customWidth="1"/>
    <col min="14346" max="14592" width="9.140625" style="4"/>
    <col min="14593" max="14593" width="10.7109375" style="4" customWidth="1"/>
    <col min="14594" max="14594" width="11.28515625" style="4" customWidth="1"/>
    <col min="14595" max="14595" width="9.7109375" style="4" customWidth="1"/>
    <col min="14596" max="14596" width="21.85546875" style="4" customWidth="1"/>
    <col min="14597" max="14597" width="30.28515625" style="4" customWidth="1"/>
    <col min="14598" max="14598" width="12" style="4" customWidth="1"/>
    <col min="14599" max="14599" width="10.28515625" style="4" customWidth="1"/>
    <col min="14600" max="14600" width="10" style="4" customWidth="1"/>
    <col min="14601" max="14601" width="10.85546875" style="4" customWidth="1"/>
    <col min="14602" max="14848" width="9.140625" style="4"/>
    <col min="14849" max="14849" width="10.7109375" style="4" customWidth="1"/>
    <col min="14850" max="14850" width="11.28515625" style="4" customWidth="1"/>
    <col min="14851" max="14851" width="9.7109375" style="4" customWidth="1"/>
    <col min="14852" max="14852" width="21.85546875" style="4" customWidth="1"/>
    <col min="14853" max="14853" width="30.28515625" style="4" customWidth="1"/>
    <col min="14854" max="14854" width="12" style="4" customWidth="1"/>
    <col min="14855" max="14855" width="10.28515625" style="4" customWidth="1"/>
    <col min="14856" max="14856" width="10" style="4" customWidth="1"/>
    <col min="14857" max="14857" width="10.85546875" style="4" customWidth="1"/>
    <col min="14858" max="15104" width="9.140625" style="4"/>
    <col min="15105" max="15105" width="10.7109375" style="4" customWidth="1"/>
    <col min="15106" max="15106" width="11.28515625" style="4" customWidth="1"/>
    <col min="15107" max="15107" width="9.7109375" style="4" customWidth="1"/>
    <col min="15108" max="15108" width="21.85546875" style="4" customWidth="1"/>
    <col min="15109" max="15109" width="30.28515625" style="4" customWidth="1"/>
    <col min="15110" max="15110" width="12" style="4" customWidth="1"/>
    <col min="15111" max="15111" width="10.28515625" style="4" customWidth="1"/>
    <col min="15112" max="15112" width="10" style="4" customWidth="1"/>
    <col min="15113" max="15113" width="10.85546875" style="4" customWidth="1"/>
    <col min="15114" max="15360" width="9.140625" style="4"/>
    <col min="15361" max="15361" width="10.7109375" style="4" customWidth="1"/>
    <col min="15362" max="15362" width="11.28515625" style="4" customWidth="1"/>
    <col min="15363" max="15363" width="9.7109375" style="4" customWidth="1"/>
    <col min="15364" max="15364" width="21.85546875" style="4" customWidth="1"/>
    <col min="15365" max="15365" width="30.28515625" style="4" customWidth="1"/>
    <col min="15366" max="15366" width="12" style="4" customWidth="1"/>
    <col min="15367" max="15367" width="10.28515625" style="4" customWidth="1"/>
    <col min="15368" max="15368" width="10" style="4" customWidth="1"/>
    <col min="15369" max="15369" width="10.85546875" style="4" customWidth="1"/>
    <col min="15370" max="15616" width="9.140625" style="4"/>
    <col min="15617" max="15617" width="10.7109375" style="4" customWidth="1"/>
    <col min="15618" max="15618" width="11.28515625" style="4" customWidth="1"/>
    <col min="15619" max="15619" width="9.7109375" style="4" customWidth="1"/>
    <col min="15620" max="15620" width="21.85546875" style="4" customWidth="1"/>
    <col min="15621" max="15621" width="30.28515625" style="4" customWidth="1"/>
    <col min="15622" max="15622" width="12" style="4" customWidth="1"/>
    <col min="15623" max="15623" width="10.28515625" style="4" customWidth="1"/>
    <col min="15624" max="15624" width="10" style="4" customWidth="1"/>
    <col min="15625" max="15625" width="10.85546875" style="4" customWidth="1"/>
    <col min="15626" max="15872" width="9.140625" style="4"/>
    <col min="15873" max="15873" width="10.7109375" style="4" customWidth="1"/>
    <col min="15874" max="15874" width="11.28515625" style="4" customWidth="1"/>
    <col min="15875" max="15875" width="9.7109375" style="4" customWidth="1"/>
    <col min="15876" max="15876" width="21.85546875" style="4" customWidth="1"/>
    <col min="15877" max="15877" width="30.28515625" style="4" customWidth="1"/>
    <col min="15878" max="15878" width="12" style="4" customWidth="1"/>
    <col min="15879" max="15879" width="10.28515625" style="4" customWidth="1"/>
    <col min="15880" max="15880" width="10" style="4" customWidth="1"/>
    <col min="15881" max="15881" width="10.85546875" style="4" customWidth="1"/>
    <col min="15882" max="16128" width="9.140625" style="4"/>
    <col min="16129" max="16129" width="10.7109375" style="4" customWidth="1"/>
    <col min="16130" max="16130" width="11.28515625" style="4" customWidth="1"/>
    <col min="16131" max="16131" width="9.7109375" style="4" customWidth="1"/>
    <col min="16132" max="16132" width="21.85546875" style="4" customWidth="1"/>
    <col min="16133" max="16133" width="30.28515625" style="4" customWidth="1"/>
    <col min="16134" max="16134" width="12" style="4" customWidth="1"/>
    <col min="16135" max="16135" width="10.28515625" style="4" customWidth="1"/>
    <col min="16136" max="16136" width="10" style="4" customWidth="1"/>
    <col min="16137" max="16137" width="10.85546875" style="4" customWidth="1"/>
    <col min="16138" max="16384" width="9.140625" style="4"/>
  </cols>
  <sheetData>
    <row r="1" spans="1:9">
      <c r="G1" s="4" t="s">
        <v>164</v>
      </c>
      <c r="H1" s="85"/>
    </row>
    <row r="2" spans="1:9">
      <c r="G2" s="303" t="s">
        <v>165</v>
      </c>
      <c r="H2" s="303"/>
    </row>
    <row r="3" spans="1:9">
      <c r="G3" s="4" t="s">
        <v>326</v>
      </c>
    </row>
    <row r="4" spans="1:9" ht="21" customHeight="1" thickBot="1">
      <c r="A4" s="365" t="s">
        <v>174</v>
      </c>
      <c r="B4" s="365"/>
      <c r="C4" s="365"/>
      <c r="D4" s="365"/>
      <c r="E4" s="365"/>
      <c r="F4" s="365"/>
      <c r="G4" s="365"/>
      <c r="H4" s="365"/>
      <c r="I4" s="365"/>
    </row>
    <row r="5" spans="1:9" ht="169.5" customHeight="1" thickBot="1">
      <c r="A5" s="86" t="s">
        <v>166</v>
      </c>
      <c r="B5" s="87" t="s">
        <v>24</v>
      </c>
      <c r="C5" s="87" t="s">
        <v>25</v>
      </c>
      <c r="D5" s="87" t="s">
        <v>26</v>
      </c>
      <c r="E5" s="87" t="s">
        <v>167</v>
      </c>
      <c r="F5" s="87" t="s">
        <v>168</v>
      </c>
      <c r="G5" s="87" t="s">
        <v>169</v>
      </c>
      <c r="H5" s="87" t="s">
        <v>170</v>
      </c>
      <c r="I5" s="87" t="s">
        <v>171</v>
      </c>
    </row>
    <row r="6" spans="1:9" ht="13.5" thickBot="1">
      <c r="A6" s="88">
        <v>1</v>
      </c>
      <c r="B6" s="89">
        <v>2</v>
      </c>
      <c r="C6" s="89">
        <v>3</v>
      </c>
      <c r="D6" s="89">
        <v>4</v>
      </c>
      <c r="E6" s="89">
        <v>5</v>
      </c>
      <c r="F6" s="89">
        <v>6</v>
      </c>
      <c r="G6" s="89">
        <v>7</v>
      </c>
      <c r="H6" s="89">
        <v>8</v>
      </c>
      <c r="I6" s="89">
        <v>9</v>
      </c>
    </row>
    <row r="7" spans="1:9" ht="13.5" thickBot="1">
      <c r="A7" s="366" t="s">
        <v>172</v>
      </c>
      <c r="B7" s="367"/>
      <c r="C7" s="367"/>
      <c r="D7" s="367"/>
      <c r="E7" s="367"/>
      <c r="F7" s="367"/>
      <c r="G7" s="367"/>
      <c r="H7" s="367"/>
      <c r="I7" s="368"/>
    </row>
    <row r="8" spans="1:9" ht="77.25" thickBot="1">
      <c r="A8" s="90">
        <v>210150</v>
      </c>
      <c r="B8" s="90">
        <v>150</v>
      </c>
      <c r="C8" s="91" t="s">
        <v>33</v>
      </c>
      <c r="D8" s="287" t="s">
        <v>173</v>
      </c>
      <c r="E8" s="288" t="s">
        <v>175</v>
      </c>
      <c r="F8" s="92">
        <v>2020</v>
      </c>
      <c r="G8" s="93">
        <v>402.73200000000003</v>
      </c>
      <c r="H8" s="93">
        <v>402.73200000000003</v>
      </c>
      <c r="I8" s="90">
        <v>100</v>
      </c>
    </row>
    <row r="9" spans="1:9" ht="26.25" hidden="1" customHeight="1" thickBot="1">
      <c r="A9" s="90">
        <v>210150</v>
      </c>
      <c r="B9" s="90">
        <v>150</v>
      </c>
      <c r="C9" s="91" t="s">
        <v>33</v>
      </c>
      <c r="D9" s="287" t="s">
        <v>173</v>
      </c>
      <c r="E9" s="289"/>
      <c r="F9" s="92">
        <v>2020</v>
      </c>
      <c r="G9" s="93"/>
      <c r="H9" s="93"/>
      <c r="I9" s="90"/>
    </row>
    <row r="10" spans="1:9" ht="26.25" hidden="1" customHeight="1" thickBot="1">
      <c r="A10" s="90">
        <v>210150</v>
      </c>
      <c r="B10" s="90">
        <v>150</v>
      </c>
      <c r="C10" s="91" t="s">
        <v>33</v>
      </c>
      <c r="D10" s="287" t="s">
        <v>173</v>
      </c>
      <c r="E10" s="289"/>
      <c r="F10" s="92">
        <v>2020</v>
      </c>
      <c r="G10" s="93"/>
      <c r="H10" s="93"/>
      <c r="I10" s="90"/>
    </row>
    <row r="11" spans="1:9" ht="77.25" thickBot="1">
      <c r="A11" s="90">
        <v>210150</v>
      </c>
      <c r="B11" s="90">
        <v>150</v>
      </c>
      <c r="C11" s="91" t="s">
        <v>33</v>
      </c>
      <c r="D11" s="287" t="s">
        <v>173</v>
      </c>
      <c r="E11" s="289" t="s">
        <v>176</v>
      </c>
      <c r="F11" s="92">
        <v>2020</v>
      </c>
      <c r="G11" s="93">
        <v>350.4</v>
      </c>
      <c r="H11" s="93">
        <v>350.4</v>
      </c>
      <c r="I11" s="90">
        <v>100</v>
      </c>
    </row>
    <row r="12" spans="1:9" ht="39" thickBot="1">
      <c r="A12" s="90">
        <v>216030</v>
      </c>
      <c r="B12" s="90">
        <v>6030</v>
      </c>
      <c r="C12" s="91" t="s">
        <v>28</v>
      </c>
      <c r="D12" s="287" t="s">
        <v>29</v>
      </c>
      <c r="E12" s="289" t="s">
        <v>201</v>
      </c>
      <c r="F12" s="92">
        <v>2020</v>
      </c>
      <c r="G12" s="93">
        <v>607.27200000000005</v>
      </c>
      <c r="H12" s="93">
        <v>607.27200000000005</v>
      </c>
      <c r="I12" s="90">
        <v>100</v>
      </c>
    </row>
    <row r="13" spans="1:9" ht="115.5" thickBot="1">
      <c r="A13" s="90">
        <v>217461</v>
      </c>
      <c r="B13" s="90">
        <v>7461</v>
      </c>
      <c r="C13" s="290" t="s">
        <v>34</v>
      </c>
      <c r="D13" s="291" t="s">
        <v>19</v>
      </c>
      <c r="E13" s="289" t="s">
        <v>283</v>
      </c>
      <c r="F13" s="92">
        <v>2020</v>
      </c>
      <c r="G13" s="93">
        <v>159.46</v>
      </c>
      <c r="H13" s="93">
        <f>G13</f>
        <v>159.46</v>
      </c>
      <c r="I13" s="90">
        <v>100</v>
      </c>
    </row>
    <row r="14" spans="1:9" ht="64.5" thickBot="1">
      <c r="A14" s="90">
        <v>217330</v>
      </c>
      <c r="B14" s="90">
        <v>7330</v>
      </c>
      <c r="C14" s="290" t="s">
        <v>27</v>
      </c>
      <c r="D14" s="291" t="s">
        <v>18</v>
      </c>
      <c r="E14" s="289" t="s">
        <v>284</v>
      </c>
      <c r="F14" s="92">
        <v>2020</v>
      </c>
      <c r="G14" s="93">
        <v>159.501</v>
      </c>
      <c r="H14" s="93">
        <f t="shared" ref="H14:H31" si="0">G14</f>
        <v>159.501</v>
      </c>
      <c r="I14" s="90">
        <v>100</v>
      </c>
    </row>
    <row r="15" spans="1:9" ht="64.5" thickBot="1">
      <c r="A15" s="90">
        <v>215062</v>
      </c>
      <c r="B15" s="90">
        <v>5062</v>
      </c>
      <c r="C15" s="290" t="s">
        <v>91</v>
      </c>
      <c r="D15" s="291" t="s">
        <v>92</v>
      </c>
      <c r="E15" s="289" t="s">
        <v>266</v>
      </c>
      <c r="F15" s="92">
        <v>2020</v>
      </c>
      <c r="G15" s="93">
        <v>102.01</v>
      </c>
      <c r="H15" s="93">
        <f t="shared" si="0"/>
        <v>102.01</v>
      </c>
      <c r="I15" s="90">
        <v>100</v>
      </c>
    </row>
    <row r="16" spans="1:9" ht="51.75" thickBot="1">
      <c r="A16" s="90">
        <v>216030</v>
      </c>
      <c r="B16" s="90">
        <v>6030</v>
      </c>
      <c r="C16" s="91" t="s">
        <v>28</v>
      </c>
      <c r="D16" s="287" t="s">
        <v>29</v>
      </c>
      <c r="E16" s="289" t="s">
        <v>267</v>
      </c>
      <c r="F16" s="92">
        <v>2020</v>
      </c>
      <c r="G16" s="93">
        <v>124.208</v>
      </c>
      <c r="H16" s="93">
        <f t="shared" si="0"/>
        <v>124.208</v>
      </c>
      <c r="I16" s="90">
        <v>100</v>
      </c>
    </row>
    <row r="17" spans="1:9" ht="64.5" thickBot="1">
      <c r="A17" s="90">
        <v>217330</v>
      </c>
      <c r="B17" s="90">
        <v>7330</v>
      </c>
      <c r="C17" s="290" t="s">
        <v>27</v>
      </c>
      <c r="D17" s="291" t="s">
        <v>18</v>
      </c>
      <c r="E17" s="289" t="s">
        <v>268</v>
      </c>
      <c r="F17" s="92">
        <v>2020</v>
      </c>
      <c r="G17" s="93">
        <v>160</v>
      </c>
      <c r="H17" s="93">
        <f t="shared" si="0"/>
        <v>160</v>
      </c>
      <c r="I17" s="90">
        <v>100</v>
      </c>
    </row>
    <row r="18" spans="1:9" ht="64.5" thickBot="1">
      <c r="A18" s="90">
        <v>217330</v>
      </c>
      <c r="B18" s="90">
        <v>7330</v>
      </c>
      <c r="C18" s="290" t="s">
        <v>27</v>
      </c>
      <c r="D18" s="291" t="s">
        <v>18</v>
      </c>
      <c r="E18" s="289" t="s">
        <v>269</v>
      </c>
      <c r="F18" s="92">
        <v>2020</v>
      </c>
      <c r="G18" s="93">
        <v>489.94900000000001</v>
      </c>
      <c r="H18" s="93">
        <f t="shared" si="0"/>
        <v>489.94900000000001</v>
      </c>
      <c r="I18" s="90">
        <v>100</v>
      </c>
    </row>
    <row r="19" spans="1:9" ht="41.25" customHeight="1" thickBot="1">
      <c r="A19" s="90">
        <v>216011</v>
      </c>
      <c r="B19" s="90">
        <v>6011</v>
      </c>
      <c r="C19" s="290" t="s">
        <v>28</v>
      </c>
      <c r="D19" s="291" t="s">
        <v>20</v>
      </c>
      <c r="E19" s="292" t="s">
        <v>270</v>
      </c>
      <c r="F19" s="92">
        <v>2020</v>
      </c>
      <c r="G19" s="93">
        <v>386.9</v>
      </c>
      <c r="H19" s="93">
        <f t="shared" si="0"/>
        <v>386.9</v>
      </c>
      <c r="I19" s="90">
        <v>100</v>
      </c>
    </row>
    <row r="20" spans="1:9" ht="51.75" thickBot="1">
      <c r="A20" s="90">
        <v>216011</v>
      </c>
      <c r="B20" s="90">
        <v>6011</v>
      </c>
      <c r="C20" s="290" t="s">
        <v>28</v>
      </c>
      <c r="D20" s="291" t="s">
        <v>20</v>
      </c>
      <c r="E20" s="289" t="s">
        <v>271</v>
      </c>
      <c r="F20" s="92">
        <v>2020</v>
      </c>
      <c r="G20" s="93">
        <v>239.05</v>
      </c>
      <c r="H20" s="93">
        <f t="shared" si="0"/>
        <v>239.05</v>
      </c>
      <c r="I20" s="90">
        <v>100</v>
      </c>
    </row>
    <row r="21" spans="1:9" ht="51.75" thickBot="1">
      <c r="A21" s="90">
        <v>216011</v>
      </c>
      <c r="B21" s="90">
        <v>6011</v>
      </c>
      <c r="C21" s="290" t="s">
        <v>28</v>
      </c>
      <c r="D21" s="291" t="s">
        <v>20</v>
      </c>
      <c r="E21" s="289" t="s">
        <v>272</v>
      </c>
      <c r="F21" s="92">
        <v>2020</v>
      </c>
      <c r="G21" s="93">
        <v>280</v>
      </c>
      <c r="H21" s="93">
        <f t="shared" si="0"/>
        <v>280</v>
      </c>
      <c r="I21" s="90">
        <v>100</v>
      </c>
    </row>
    <row r="22" spans="1:9" ht="64.5" thickBot="1">
      <c r="A22" s="90">
        <v>217330</v>
      </c>
      <c r="B22" s="90">
        <v>7330</v>
      </c>
      <c r="C22" s="290" t="s">
        <v>27</v>
      </c>
      <c r="D22" s="291" t="s">
        <v>18</v>
      </c>
      <c r="E22" s="289" t="s">
        <v>286</v>
      </c>
      <c r="F22" s="92">
        <v>2020</v>
      </c>
      <c r="G22" s="93">
        <v>20</v>
      </c>
      <c r="H22" s="93">
        <f t="shared" ref="H22" si="1">G22</f>
        <v>20</v>
      </c>
      <c r="I22" s="90">
        <v>100</v>
      </c>
    </row>
    <row r="23" spans="1:9" ht="64.5" thickBot="1">
      <c r="A23" s="90">
        <v>217330</v>
      </c>
      <c r="B23" s="90">
        <v>7330</v>
      </c>
      <c r="C23" s="290" t="s">
        <v>27</v>
      </c>
      <c r="D23" s="291" t="s">
        <v>18</v>
      </c>
      <c r="E23" s="289" t="s">
        <v>273</v>
      </c>
      <c r="F23" s="92">
        <v>2020</v>
      </c>
      <c r="G23" s="93">
        <v>300</v>
      </c>
      <c r="H23" s="93">
        <f t="shared" si="0"/>
        <v>300</v>
      </c>
      <c r="I23" s="90">
        <v>100</v>
      </c>
    </row>
    <row r="24" spans="1:9" ht="39" thickBot="1">
      <c r="A24" s="90">
        <v>217310</v>
      </c>
      <c r="B24" s="90">
        <v>7310</v>
      </c>
      <c r="C24" s="91" t="s">
        <v>28</v>
      </c>
      <c r="D24" s="287" t="s">
        <v>29</v>
      </c>
      <c r="E24" s="289" t="s">
        <v>281</v>
      </c>
      <c r="F24" s="92">
        <v>2020</v>
      </c>
      <c r="G24" s="93">
        <v>1317.25</v>
      </c>
      <c r="H24" s="93">
        <f t="shared" si="0"/>
        <v>1317.25</v>
      </c>
      <c r="I24" s="90">
        <v>100</v>
      </c>
    </row>
    <row r="25" spans="1:9" ht="64.5" thickBot="1">
      <c r="A25" s="90">
        <v>216030</v>
      </c>
      <c r="B25" s="90">
        <v>6030</v>
      </c>
      <c r="C25" s="91" t="s">
        <v>28</v>
      </c>
      <c r="D25" s="287" t="s">
        <v>29</v>
      </c>
      <c r="E25" s="289" t="s">
        <v>285</v>
      </c>
      <c r="F25" s="92">
        <v>2020</v>
      </c>
      <c r="G25" s="93">
        <v>265.28300000000002</v>
      </c>
      <c r="H25" s="93">
        <f t="shared" si="0"/>
        <v>265.28300000000002</v>
      </c>
      <c r="I25" s="90">
        <v>100</v>
      </c>
    </row>
    <row r="26" spans="1:9" ht="39" thickBot="1">
      <c r="A26" s="290" t="s">
        <v>112</v>
      </c>
      <c r="B26" s="290" t="s">
        <v>113</v>
      </c>
      <c r="C26" s="290" t="s">
        <v>27</v>
      </c>
      <c r="D26" s="287" t="s">
        <v>17</v>
      </c>
      <c r="E26" s="289" t="s">
        <v>330</v>
      </c>
      <c r="F26" s="92">
        <v>2020</v>
      </c>
      <c r="G26" s="93">
        <v>365.22</v>
      </c>
      <c r="H26" s="93">
        <f t="shared" si="0"/>
        <v>365.22</v>
      </c>
      <c r="I26" s="90">
        <v>100</v>
      </c>
    </row>
    <row r="27" spans="1:9" ht="64.5" thickBot="1">
      <c r="A27" s="290" t="s">
        <v>112</v>
      </c>
      <c r="B27" s="290" t="s">
        <v>113</v>
      </c>
      <c r="C27" s="290" t="s">
        <v>27</v>
      </c>
      <c r="D27" s="287" t="s">
        <v>17</v>
      </c>
      <c r="E27" s="289" t="s">
        <v>331</v>
      </c>
      <c r="F27" s="92">
        <v>2020</v>
      </c>
      <c r="G27" s="93">
        <v>3348.627</v>
      </c>
      <c r="H27" s="93">
        <f t="shared" si="0"/>
        <v>3348.627</v>
      </c>
      <c r="I27" s="90">
        <v>100</v>
      </c>
    </row>
    <row r="28" spans="1:9" ht="64.5" thickBot="1">
      <c r="A28" s="290" t="s">
        <v>112</v>
      </c>
      <c r="B28" s="290" t="s">
        <v>113</v>
      </c>
      <c r="C28" s="290" t="s">
        <v>27</v>
      </c>
      <c r="D28" s="287" t="s">
        <v>17</v>
      </c>
      <c r="E28" s="289" t="s">
        <v>332</v>
      </c>
      <c r="F28" s="92">
        <v>2020</v>
      </c>
      <c r="G28" s="93">
        <v>293.39</v>
      </c>
      <c r="H28" s="93">
        <f t="shared" si="0"/>
        <v>293.39</v>
      </c>
      <c r="I28" s="90">
        <v>100</v>
      </c>
    </row>
    <row r="29" spans="1:9" ht="51.75" thickBot="1">
      <c r="A29" s="290" t="s">
        <v>112</v>
      </c>
      <c r="B29" s="290" t="s">
        <v>113</v>
      </c>
      <c r="C29" s="290" t="s">
        <v>27</v>
      </c>
      <c r="D29" s="287" t="s">
        <v>17</v>
      </c>
      <c r="E29" s="289" t="s">
        <v>333</v>
      </c>
      <c r="F29" s="92">
        <v>2020</v>
      </c>
      <c r="G29" s="93">
        <v>80</v>
      </c>
      <c r="H29" s="93">
        <f t="shared" si="0"/>
        <v>80</v>
      </c>
      <c r="I29" s="90">
        <v>100</v>
      </c>
    </row>
    <row r="30" spans="1:9" ht="39" thickBot="1">
      <c r="A30" s="290" t="s">
        <v>112</v>
      </c>
      <c r="B30" s="290" t="s">
        <v>113</v>
      </c>
      <c r="C30" s="290" t="s">
        <v>27</v>
      </c>
      <c r="D30" s="287" t="s">
        <v>17</v>
      </c>
      <c r="E30" s="289" t="s">
        <v>334</v>
      </c>
      <c r="F30" s="92">
        <v>2020</v>
      </c>
      <c r="G30" s="93">
        <v>236.17099999999999</v>
      </c>
      <c r="H30" s="93">
        <f t="shared" si="0"/>
        <v>236.17099999999999</v>
      </c>
      <c r="I30" s="90">
        <v>100</v>
      </c>
    </row>
    <row r="31" spans="1:9" ht="39" thickBot="1">
      <c r="A31" s="290" t="s">
        <v>112</v>
      </c>
      <c r="B31" s="290" t="s">
        <v>113</v>
      </c>
      <c r="C31" s="290" t="s">
        <v>27</v>
      </c>
      <c r="D31" s="287" t="s">
        <v>17</v>
      </c>
      <c r="E31" s="289" t="s">
        <v>335</v>
      </c>
      <c r="F31" s="92">
        <v>2020</v>
      </c>
      <c r="G31" s="93">
        <v>253.06899999999999</v>
      </c>
      <c r="H31" s="93">
        <f t="shared" si="0"/>
        <v>253.06899999999999</v>
      </c>
      <c r="I31" s="90">
        <v>100</v>
      </c>
    </row>
    <row r="32" spans="1:9" ht="51.75" thickBot="1">
      <c r="A32" s="90">
        <v>217310</v>
      </c>
      <c r="B32" s="90">
        <v>7310</v>
      </c>
      <c r="C32" s="91" t="s">
        <v>28</v>
      </c>
      <c r="D32" s="287" t="s">
        <v>17</v>
      </c>
      <c r="E32" s="289" t="s">
        <v>329</v>
      </c>
      <c r="F32" s="92">
        <v>2020</v>
      </c>
      <c r="G32" s="93">
        <v>1465.6569999999999</v>
      </c>
      <c r="H32" s="93">
        <f>G32</f>
        <v>1465.6569999999999</v>
      </c>
      <c r="I32" s="90">
        <v>100</v>
      </c>
    </row>
    <row r="33" spans="1:9" ht="51.75" thickBot="1">
      <c r="A33" s="90">
        <v>217310</v>
      </c>
      <c r="B33" s="90">
        <v>7310</v>
      </c>
      <c r="C33" s="91" t="s">
        <v>28</v>
      </c>
      <c r="D33" s="287" t="s">
        <v>29</v>
      </c>
      <c r="E33" s="289" t="s">
        <v>323</v>
      </c>
      <c r="F33" s="92">
        <v>2020</v>
      </c>
      <c r="G33" s="93">
        <v>1185.68</v>
      </c>
      <c r="H33" s="93">
        <f>G33</f>
        <v>1185.68</v>
      </c>
      <c r="I33" s="90">
        <v>100</v>
      </c>
    </row>
    <row r="34" spans="1:9" ht="51.75" thickBot="1">
      <c r="A34" s="90">
        <v>217310</v>
      </c>
      <c r="B34" s="90">
        <v>7310</v>
      </c>
      <c r="C34" s="91" t="s">
        <v>28</v>
      </c>
      <c r="D34" s="287" t="s">
        <v>17</v>
      </c>
      <c r="E34" s="289" t="s">
        <v>336</v>
      </c>
      <c r="F34" s="92">
        <v>2020</v>
      </c>
      <c r="G34" s="93">
        <v>53</v>
      </c>
      <c r="H34" s="93">
        <f>G34</f>
        <v>53</v>
      </c>
      <c r="I34" s="90">
        <v>100</v>
      </c>
    </row>
    <row r="35" spans="1:9" ht="51.75" thickBot="1">
      <c r="A35" s="90">
        <v>217310</v>
      </c>
      <c r="B35" s="90">
        <v>7310</v>
      </c>
      <c r="C35" s="91" t="s">
        <v>28</v>
      </c>
      <c r="D35" s="287" t="s">
        <v>17</v>
      </c>
      <c r="E35" s="289" t="s">
        <v>324</v>
      </c>
      <c r="F35" s="92">
        <v>2020</v>
      </c>
      <c r="G35" s="93">
        <v>545.46</v>
      </c>
      <c r="H35" s="93">
        <v>545.46</v>
      </c>
      <c r="I35" s="90">
        <v>100</v>
      </c>
    </row>
    <row r="36" spans="1:9" ht="39" thickBot="1">
      <c r="A36" s="90">
        <v>217310</v>
      </c>
      <c r="B36" s="90">
        <v>7310</v>
      </c>
      <c r="C36" s="91" t="s">
        <v>28</v>
      </c>
      <c r="D36" s="287" t="s">
        <v>17</v>
      </c>
      <c r="E36" s="289" t="s">
        <v>343</v>
      </c>
      <c r="F36" s="92">
        <v>2020</v>
      </c>
      <c r="G36" s="93">
        <v>160.03</v>
      </c>
      <c r="H36" s="93">
        <f t="shared" ref="H36:H45" si="2">G36</f>
        <v>160.03</v>
      </c>
      <c r="I36" s="90">
        <v>100</v>
      </c>
    </row>
    <row r="37" spans="1:9" ht="64.5" thickBot="1">
      <c r="A37" s="90">
        <v>217310</v>
      </c>
      <c r="B37" s="90">
        <v>7310</v>
      </c>
      <c r="C37" s="91" t="s">
        <v>28</v>
      </c>
      <c r="D37" s="287" t="s">
        <v>17</v>
      </c>
      <c r="E37" s="289" t="s">
        <v>344</v>
      </c>
      <c r="F37" s="92">
        <v>2020</v>
      </c>
      <c r="G37" s="93">
        <v>52</v>
      </c>
      <c r="H37" s="93">
        <f t="shared" si="2"/>
        <v>52</v>
      </c>
      <c r="I37" s="90">
        <v>100</v>
      </c>
    </row>
    <row r="38" spans="1:9" ht="39" thickBot="1">
      <c r="A38" s="90">
        <v>217310</v>
      </c>
      <c r="B38" s="90">
        <v>7310</v>
      </c>
      <c r="C38" s="91" t="s">
        <v>28</v>
      </c>
      <c r="D38" s="287" t="s">
        <v>17</v>
      </c>
      <c r="E38" s="289" t="s">
        <v>345</v>
      </c>
      <c r="F38" s="92">
        <v>2020</v>
      </c>
      <c r="G38" s="93">
        <v>330</v>
      </c>
      <c r="H38" s="93">
        <f t="shared" si="2"/>
        <v>330</v>
      </c>
      <c r="I38" s="90">
        <v>100</v>
      </c>
    </row>
    <row r="39" spans="1:9" ht="51.75" thickBot="1">
      <c r="A39" s="90">
        <v>217310</v>
      </c>
      <c r="B39" s="90">
        <v>7310</v>
      </c>
      <c r="C39" s="91" t="s">
        <v>28</v>
      </c>
      <c r="D39" s="287" t="s">
        <v>17</v>
      </c>
      <c r="E39" s="289" t="s">
        <v>346</v>
      </c>
      <c r="F39" s="92">
        <v>2020</v>
      </c>
      <c r="G39" s="93">
        <v>120</v>
      </c>
      <c r="H39" s="93">
        <f t="shared" si="2"/>
        <v>120</v>
      </c>
      <c r="I39" s="90">
        <v>100</v>
      </c>
    </row>
    <row r="40" spans="1:9" ht="64.5" thickBot="1">
      <c r="A40" s="90">
        <v>217310</v>
      </c>
      <c r="B40" s="90">
        <v>7310</v>
      </c>
      <c r="C40" s="91" t="s">
        <v>28</v>
      </c>
      <c r="D40" s="287" t="s">
        <v>17</v>
      </c>
      <c r="E40" s="289" t="s">
        <v>362</v>
      </c>
      <c r="F40" s="92">
        <v>2020</v>
      </c>
      <c r="G40" s="93">
        <v>290.09300000000002</v>
      </c>
      <c r="H40" s="93">
        <f t="shared" si="2"/>
        <v>290.09300000000002</v>
      </c>
      <c r="I40" s="90">
        <v>100</v>
      </c>
    </row>
    <row r="41" spans="1:9" ht="64.5" thickBot="1">
      <c r="A41" s="90">
        <v>217310</v>
      </c>
      <c r="B41" s="90">
        <v>7310</v>
      </c>
      <c r="C41" s="91" t="s">
        <v>28</v>
      </c>
      <c r="D41" s="287" t="s">
        <v>17</v>
      </c>
      <c r="E41" s="289" t="s">
        <v>363</v>
      </c>
      <c r="F41" s="92">
        <v>2020</v>
      </c>
      <c r="G41" s="93">
        <v>260.291</v>
      </c>
      <c r="H41" s="93">
        <f>G41</f>
        <v>260.291</v>
      </c>
      <c r="I41" s="90">
        <v>100</v>
      </c>
    </row>
    <row r="42" spans="1:9" ht="64.5" thickBot="1">
      <c r="A42" s="90">
        <v>217310</v>
      </c>
      <c r="B42" s="90">
        <v>7310</v>
      </c>
      <c r="C42" s="91" t="s">
        <v>28</v>
      </c>
      <c r="D42" s="287" t="s">
        <v>17</v>
      </c>
      <c r="E42" s="289" t="s">
        <v>364</v>
      </c>
      <c r="F42" s="92">
        <v>2020</v>
      </c>
      <c r="G42" s="93">
        <v>260.291</v>
      </c>
      <c r="H42" s="93">
        <f>G42</f>
        <v>260.291</v>
      </c>
      <c r="I42" s="90">
        <v>100</v>
      </c>
    </row>
    <row r="43" spans="1:9" ht="39" thickBot="1">
      <c r="A43" s="90">
        <v>217310</v>
      </c>
      <c r="B43" s="90">
        <v>7310</v>
      </c>
      <c r="C43" s="91" t="s">
        <v>28</v>
      </c>
      <c r="D43" s="287" t="s">
        <v>17</v>
      </c>
      <c r="E43" s="289" t="s">
        <v>347</v>
      </c>
      <c r="F43" s="92">
        <v>2020</v>
      </c>
      <c r="G43" s="93">
        <v>300</v>
      </c>
      <c r="H43" s="93">
        <f t="shared" si="2"/>
        <v>300</v>
      </c>
      <c r="I43" s="90">
        <v>100</v>
      </c>
    </row>
    <row r="44" spans="1:9" ht="51.75" thickBot="1">
      <c r="A44" s="90">
        <v>217310</v>
      </c>
      <c r="B44" s="90">
        <v>7310</v>
      </c>
      <c r="C44" s="91" t="s">
        <v>28</v>
      </c>
      <c r="D44" s="287" t="s">
        <v>17</v>
      </c>
      <c r="E44" s="289" t="s">
        <v>348</v>
      </c>
      <c r="F44" s="92">
        <v>2020</v>
      </c>
      <c r="G44" s="93">
        <v>19</v>
      </c>
      <c r="H44" s="93">
        <f t="shared" si="2"/>
        <v>19</v>
      </c>
      <c r="I44" s="90">
        <v>100</v>
      </c>
    </row>
    <row r="45" spans="1:9" ht="51.75" thickBot="1">
      <c r="A45" s="90">
        <v>217310</v>
      </c>
      <c r="B45" s="90">
        <v>7310</v>
      </c>
      <c r="C45" s="91" t="s">
        <v>28</v>
      </c>
      <c r="D45" s="287" t="s">
        <v>17</v>
      </c>
      <c r="E45" s="289" t="s">
        <v>349</v>
      </c>
      <c r="F45" s="92">
        <v>2020</v>
      </c>
      <c r="G45" s="93">
        <v>20</v>
      </c>
      <c r="H45" s="93">
        <f t="shared" si="2"/>
        <v>20</v>
      </c>
      <c r="I45" s="90">
        <v>100</v>
      </c>
    </row>
    <row r="46" spans="1:9" ht="13.5" thickBot="1">
      <c r="A46" s="362" t="s">
        <v>4</v>
      </c>
      <c r="B46" s="363"/>
      <c r="C46" s="363"/>
      <c r="D46" s="363"/>
      <c r="E46" s="364"/>
      <c r="F46" s="94"/>
      <c r="G46" s="95">
        <f>SUM(G8:G45)</f>
        <v>15001.994000000001</v>
      </c>
      <c r="H46" s="95">
        <f>SUM(H8:H45)</f>
        <v>15001.994000000001</v>
      </c>
      <c r="I46" s="94"/>
    </row>
    <row r="47" spans="1:9" ht="36" customHeight="1">
      <c r="B47" s="5" t="s">
        <v>22</v>
      </c>
      <c r="C47" s="5"/>
      <c r="E47" s="5"/>
      <c r="F47" s="5" t="s">
        <v>23</v>
      </c>
    </row>
    <row r="49" spans="7:7">
      <c r="G49" s="232"/>
    </row>
  </sheetData>
  <mergeCells count="4">
    <mergeCell ref="A46:E46"/>
    <mergeCell ref="G2:H2"/>
    <mergeCell ref="A4:I4"/>
    <mergeCell ref="A7:I7"/>
  </mergeCells>
  <pageMargins left="0.39370078740157483" right="0.31496062992125984" top="0.35433070866141736" bottom="0.35433070866141736" header="0.31496062992125984" footer="0.31496062992125984"/>
  <pageSetup paperSize="9" scale="68" fitToHeight="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8"/>
  <sheetViews>
    <sheetView showGridLines="0" showWhiteSpace="0" view="pageBreakPreview" topLeftCell="D45" zoomScaleNormal="100" zoomScaleSheetLayoutView="100" workbookViewId="0">
      <selection activeCell="G78" sqref="G78"/>
    </sheetView>
  </sheetViews>
  <sheetFormatPr defaultColWidth="9.140625" defaultRowHeight="12.75" outlineLevelRow="1"/>
  <cols>
    <col min="1" max="1" width="9.140625" style="6" customWidth="1"/>
    <col min="2" max="2" width="10.140625" style="6" customWidth="1"/>
    <col min="3" max="3" width="10" style="7" customWidth="1"/>
    <col min="4" max="4" width="44" style="7" customWidth="1"/>
    <col min="5" max="5" width="10.85546875" style="7" customWidth="1"/>
    <col min="6" max="6" width="11.42578125" style="7" customWidth="1"/>
    <col min="7" max="7" width="12" style="7" customWidth="1"/>
    <col min="8" max="8" width="10.28515625" style="7" customWidth="1"/>
    <col min="9" max="9" width="10.42578125" style="7" customWidth="1"/>
    <col min="10" max="10" width="10.85546875" style="7" customWidth="1"/>
    <col min="11" max="12" width="11.5703125" style="7" customWidth="1"/>
    <col min="13" max="13" width="10" style="6" customWidth="1"/>
    <col min="14" max="14" width="10.85546875" style="6" customWidth="1"/>
    <col min="15" max="15" width="10.140625" style="6" customWidth="1"/>
    <col min="16" max="16" width="13.85546875" style="6" customWidth="1"/>
    <col min="17" max="17" width="9.140625" style="6"/>
    <col min="18" max="256" width="9.140625" style="8"/>
    <col min="257" max="257" width="9.140625" style="8" customWidth="1"/>
    <col min="258" max="258" width="10.140625" style="8" customWidth="1"/>
    <col min="259" max="259" width="10" style="8" customWidth="1"/>
    <col min="260" max="260" width="44" style="8" customWidth="1"/>
    <col min="261" max="261" width="10.85546875" style="8" customWidth="1"/>
    <col min="262" max="262" width="11.42578125" style="8" customWidth="1"/>
    <col min="263" max="263" width="12" style="8" customWidth="1"/>
    <col min="264" max="264" width="10.28515625" style="8" customWidth="1"/>
    <col min="265" max="265" width="10.42578125" style="8" customWidth="1"/>
    <col min="266" max="266" width="10.85546875" style="8" customWidth="1"/>
    <col min="267" max="268" width="11.5703125" style="8" customWidth="1"/>
    <col min="269" max="269" width="10" style="8" customWidth="1"/>
    <col min="270" max="270" width="10.85546875" style="8" customWidth="1"/>
    <col min="271" max="271" width="10.140625" style="8" customWidth="1"/>
    <col min="272" max="272" width="13.85546875" style="8" customWidth="1"/>
    <col min="273" max="512" width="9.140625" style="8"/>
    <col min="513" max="513" width="9.140625" style="8" customWidth="1"/>
    <col min="514" max="514" width="10.140625" style="8" customWidth="1"/>
    <col min="515" max="515" width="10" style="8" customWidth="1"/>
    <col min="516" max="516" width="44" style="8" customWidth="1"/>
    <col min="517" max="517" width="10.85546875" style="8" customWidth="1"/>
    <col min="518" max="518" width="11.42578125" style="8" customWidth="1"/>
    <col min="519" max="519" width="12" style="8" customWidth="1"/>
    <col min="520" max="520" width="10.28515625" style="8" customWidth="1"/>
    <col min="521" max="521" width="10.42578125" style="8" customWidth="1"/>
    <col min="522" max="522" width="10.85546875" style="8" customWidth="1"/>
    <col min="523" max="524" width="11.5703125" style="8" customWidth="1"/>
    <col min="525" max="525" width="10" style="8" customWidth="1"/>
    <col min="526" max="526" width="10.85546875" style="8" customWidth="1"/>
    <col min="527" max="527" width="10.140625" style="8" customWidth="1"/>
    <col min="528" max="528" width="13.85546875" style="8" customWidth="1"/>
    <col min="529" max="768" width="9.140625" style="8"/>
    <col min="769" max="769" width="9.140625" style="8" customWidth="1"/>
    <col min="770" max="770" width="10.140625" style="8" customWidth="1"/>
    <col min="771" max="771" width="10" style="8" customWidth="1"/>
    <col min="772" max="772" width="44" style="8" customWidth="1"/>
    <col min="773" max="773" width="10.85546875" style="8" customWidth="1"/>
    <col min="774" max="774" width="11.42578125" style="8" customWidth="1"/>
    <col min="775" max="775" width="12" style="8" customWidth="1"/>
    <col min="776" max="776" width="10.28515625" style="8" customWidth="1"/>
    <col min="777" max="777" width="10.42578125" style="8" customWidth="1"/>
    <col min="778" max="778" width="10.85546875" style="8" customWidth="1"/>
    <col min="779" max="780" width="11.5703125" style="8" customWidth="1"/>
    <col min="781" max="781" width="10" style="8" customWidth="1"/>
    <col min="782" max="782" width="10.85546875" style="8" customWidth="1"/>
    <col min="783" max="783" width="10.140625" style="8" customWidth="1"/>
    <col min="784" max="784" width="13.85546875" style="8" customWidth="1"/>
    <col min="785" max="1024" width="9.140625" style="8"/>
    <col min="1025" max="1025" width="9.140625" style="8" customWidth="1"/>
    <col min="1026" max="1026" width="10.140625" style="8" customWidth="1"/>
    <col min="1027" max="1027" width="10" style="8" customWidth="1"/>
    <col min="1028" max="1028" width="44" style="8" customWidth="1"/>
    <col min="1029" max="1029" width="10.85546875" style="8" customWidth="1"/>
    <col min="1030" max="1030" width="11.42578125" style="8" customWidth="1"/>
    <col min="1031" max="1031" width="12" style="8" customWidth="1"/>
    <col min="1032" max="1032" width="10.28515625" style="8" customWidth="1"/>
    <col min="1033" max="1033" width="10.42578125" style="8" customWidth="1"/>
    <col min="1034" max="1034" width="10.85546875" style="8" customWidth="1"/>
    <col min="1035" max="1036" width="11.5703125" style="8" customWidth="1"/>
    <col min="1037" max="1037" width="10" style="8" customWidth="1"/>
    <col min="1038" max="1038" width="10.85546875" style="8" customWidth="1"/>
    <col min="1039" max="1039" width="10.140625" style="8" customWidth="1"/>
    <col min="1040" max="1040" width="13.85546875" style="8" customWidth="1"/>
    <col min="1041" max="1280" width="9.140625" style="8"/>
    <col min="1281" max="1281" width="9.140625" style="8" customWidth="1"/>
    <col min="1282" max="1282" width="10.140625" style="8" customWidth="1"/>
    <col min="1283" max="1283" width="10" style="8" customWidth="1"/>
    <col min="1284" max="1284" width="44" style="8" customWidth="1"/>
    <col min="1285" max="1285" width="10.85546875" style="8" customWidth="1"/>
    <col min="1286" max="1286" width="11.42578125" style="8" customWidth="1"/>
    <col min="1287" max="1287" width="12" style="8" customWidth="1"/>
    <col min="1288" max="1288" width="10.28515625" style="8" customWidth="1"/>
    <col min="1289" max="1289" width="10.42578125" style="8" customWidth="1"/>
    <col min="1290" max="1290" width="10.85546875" style="8" customWidth="1"/>
    <col min="1291" max="1292" width="11.5703125" style="8" customWidth="1"/>
    <col min="1293" max="1293" width="10" style="8" customWidth="1"/>
    <col min="1294" max="1294" width="10.85546875" style="8" customWidth="1"/>
    <col min="1295" max="1295" width="10.140625" style="8" customWidth="1"/>
    <col min="1296" max="1296" width="13.85546875" style="8" customWidth="1"/>
    <col min="1297" max="1536" width="9.140625" style="8"/>
    <col min="1537" max="1537" width="9.140625" style="8" customWidth="1"/>
    <col min="1538" max="1538" width="10.140625" style="8" customWidth="1"/>
    <col min="1539" max="1539" width="10" style="8" customWidth="1"/>
    <col min="1540" max="1540" width="44" style="8" customWidth="1"/>
    <col min="1541" max="1541" width="10.85546875" style="8" customWidth="1"/>
    <col min="1542" max="1542" width="11.42578125" style="8" customWidth="1"/>
    <col min="1543" max="1543" width="12" style="8" customWidth="1"/>
    <col min="1544" max="1544" width="10.28515625" style="8" customWidth="1"/>
    <col min="1545" max="1545" width="10.42578125" style="8" customWidth="1"/>
    <col min="1546" max="1546" width="10.85546875" style="8" customWidth="1"/>
    <col min="1547" max="1548" width="11.5703125" style="8" customWidth="1"/>
    <col min="1549" max="1549" width="10" style="8" customWidth="1"/>
    <col min="1550" max="1550" width="10.85546875" style="8" customWidth="1"/>
    <col min="1551" max="1551" width="10.140625" style="8" customWidth="1"/>
    <col min="1552" max="1552" width="13.85546875" style="8" customWidth="1"/>
    <col min="1553" max="1792" width="9.140625" style="8"/>
    <col min="1793" max="1793" width="9.140625" style="8" customWidth="1"/>
    <col min="1794" max="1794" width="10.140625" style="8" customWidth="1"/>
    <col min="1795" max="1795" width="10" style="8" customWidth="1"/>
    <col min="1796" max="1796" width="44" style="8" customWidth="1"/>
    <col min="1797" max="1797" width="10.85546875" style="8" customWidth="1"/>
    <col min="1798" max="1798" width="11.42578125" style="8" customWidth="1"/>
    <col min="1799" max="1799" width="12" style="8" customWidth="1"/>
    <col min="1800" max="1800" width="10.28515625" style="8" customWidth="1"/>
    <col min="1801" max="1801" width="10.42578125" style="8" customWidth="1"/>
    <col min="1802" max="1802" width="10.85546875" style="8" customWidth="1"/>
    <col min="1803" max="1804" width="11.5703125" style="8" customWidth="1"/>
    <col min="1805" max="1805" width="10" style="8" customWidth="1"/>
    <col min="1806" max="1806" width="10.85546875" style="8" customWidth="1"/>
    <col min="1807" max="1807" width="10.140625" style="8" customWidth="1"/>
    <col min="1808" max="1808" width="13.85546875" style="8" customWidth="1"/>
    <col min="1809" max="2048" width="9.140625" style="8"/>
    <col min="2049" max="2049" width="9.140625" style="8" customWidth="1"/>
    <col min="2050" max="2050" width="10.140625" style="8" customWidth="1"/>
    <col min="2051" max="2051" width="10" style="8" customWidth="1"/>
    <col min="2052" max="2052" width="44" style="8" customWidth="1"/>
    <col min="2053" max="2053" width="10.85546875" style="8" customWidth="1"/>
    <col min="2054" max="2054" width="11.42578125" style="8" customWidth="1"/>
    <col min="2055" max="2055" width="12" style="8" customWidth="1"/>
    <col min="2056" max="2056" width="10.28515625" style="8" customWidth="1"/>
    <col min="2057" max="2057" width="10.42578125" style="8" customWidth="1"/>
    <col min="2058" max="2058" width="10.85546875" style="8" customWidth="1"/>
    <col min="2059" max="2060" width="11.5703125" style="8" customWidth="1"/>
    <col min="2061" max="2061" width="10" style="8" customWidth="1"/>
    <col min="2062" max="2062" width="10.85546875" style="8" customWidth="1"/>
    <col min="2063" max="2063" width="10.140625" style="8" customWidth="1"/>
    <col min="2064" max="2064" width="13.85546875" style="8" customWidth="1"/>
    <col min="2065" max="2304" width="9.140625" style="8"/>
    <col min="2305" max="2305" width="9.140625" style="8" customWidth="1"/>
    <col min="2306" max="2306" width="10.140625" style="8" customWidth="1"/>
    <col min="2307" max="2307" width="10" style="8" customWidth="1"/>
    <col min="2308" max="2308" width="44" style="8" customWidth="1"/>
    <col min="2309" max="2309" width="10.85546875" style="8" customWidth="1"/>
    <col min="2310" max="2310" width="11.42578125" style="8" customWidth="1"/>
    <col min="2311" max="2311" width="12" style="8" customWidth="1"/>
    <col min="2312" max="2312" width="10.28515625" style="8" customWidth="1"/>
    <col min="2313" max="2313" width="10.42578125" style="8" customWidth="1"/>
    <col min="2314" max="2314" width="10.85546875" style="8" customWidth="1"/>
    <col min="2315" max="2316" width="11.5703125" style="8" customWidth="1"/>
    <col min="2317" max="2317" width="10" style="8" customWidth="1"/>
    <col min="2318" max="2318" width="10.85546875" style="8" customWidth="1"/>
    <col min="2319" max="2319" width="10.140625" style="8" customWidth="1"/>
    <col min="2320" max="2320" width="13.85546875" style="8" customWidth="1"/>
    <col min="2321" max="2560" width="9.140625" style="8"/>
    <col min="2561" max="2561" width="9.140625" style="8" customWidth="1"/>
    <col min="2562" max="2562" width="10.140625" style="8" customWidth="1"/>
    <col min="2563" max="2563" width="10" style="8" customWidth="1"/>
    <col min="2564" max="2564" width="44" style="8" customWidth="1"/>
    <col min="2565" max="2565" width="10.85546875" style="8" customWidth="1"/>
    <col min="2566" max="2566" width="11.42578125" style="8" customWidth="1"/>
    <col min="2567" max="2567" width="12" style="8" customWidth="1"/>
    <col min="2568" max="2568" width="10.28515625" style="8" customWidth="1"/>
    <col min="2569" max="2569" width="10.42578125" style="8" customWidth="1"/>
    <col min="2570" max="2570" width="10.85546875" style="8" customWidth="1"/>
    <col min="2571" max="2572" width="11.5703125" style="8" customWidth="1"/>
    <col min="2573" max="2573" width="10" style="8" customWidth="1"/>
    <col min="2574" max="2574" width="10.85546875" style="8" customWidth="1"/>
    <col min="2575" max="2575" width="10.140625" style="8" customWidth="1"/>
    <col min="2576" max="2576" width="13.85546875" style="8" customWidth="1"/>
    <col min="2577" max="2816" width="9.140625" style="8"/>
    <col min="2817" max="2817" width="9.140625" style="8" customWidth="1"/>
    <col min="2818" max="2818" width="10.140625" style="8" customWidth="1"/>
    <col min="2819" max="2819" width="10" style="8" customWidth="1"/>
    <col min="2820" max="2820" width="44" style="8" customWidth="1"/>
    <col min="2821" max="2821" width="10.85546875" style="8" customWidth="1"/>
    <col min="2822" max="2822" width="11.42578125" style="8" customWidth="1"/>
    <col min="2823" max="2823" width="12" style="8" customWidth="1"/>
    <col min="2824" max="2824" width="10.28515625" style="8" customWidth="1"/>
    <col min="2825" max="2825" width="10.42578125" style="8" customWidth="1"/>
    <col min="2826" max="2826" width="10.85546875" style="8" customWidth="1"/>
    <col min="2827" max="2828" width="11.5703125" style="8" customWidth="1"/>
    <col min="2829" max="2829" width="10" style="8" customWidth="1"/>
    <col min="2830" max="2830" width="10.85546875" style="8" customWidth="1"/>
    <col min="2831" max="2831" width="10.140625" style="8" customWidth="1"/>
    <col min="2832" max="2832" width="13.85546875" style="8" customWidth="1"/>
    <col min="2833" max="3072" width="9.140625" style="8"/>
    <col min="3073" max="3073" width="9.140625" style="8" customWidth="1"/>
    <col min="3074" max="3074" width="10.140625" style="8" customWidth="1"/>
    <col min="3075" max="3075" width="10" style="8" customWidth="1"/>
    <col min="3076" max="3076" width="44" style="8" customWidth="1"/>
    <col min="3077" max="3077" width="10.85546875" style="8" customWidth="1"/>
    <col min="3078" max="3078" width="11.42578125" style="8" customWidth="1"/>
    <col min="3079" max="3079" width="12" style="8" customWidth="1"/>
    <col min="3080" max="3080" width="10.28515625" style="8" customWidth="1"/>
    <col min="3081" max="3081" width="10.42578125" style="8" customWidth="1"/>
    <col min="3082" max="3082" width="10.85546875" style="8" customWidth="1"/>
    <col min="3083" max="3084" width="11.5703125" style="8" customWidth="1"/>
    <col min="3085" max="3085" width="10" style="8" customWidth="1"/>
    <col min="3086" max="3086" width="10.85546875" style="8" customWidth="1"/>
    <col min="3087" max="3087" width="10.140625" style="8" customWidth="1"/>
    <col min="3088" max="3088" width="13.85546875" style="8" customWidth="1"/>
    <col min="3089" max="3328" width="9.140625" style="8"/>
    <col min="3329" max="3329" width="9.140625" style="8" customWidth="1"/>
    <col min="3330" max="3330" width="10.140625" style="8" customWidth="1"/>
    <col min="3331" max="3331" width="10" style="8" customWidth="1"/>
    <col min="3332" max="3332" width="44" style="8" customWidth="1"/>
    <col min="3333" max="3333" width="10.85546875" style="8" customWidth="1"/>
    <col min="3334" max="3334" width="11.42578125" style="8" customWidth="1"/>
    <col min="3335" max="3335" width="12" style="8" customWidth="1"/>
    <col min="3336" max="3336" width="10.28515625" style="8" customWidth="1"/>
    <col min="3337" max="3337" width="10.42578125" style="8" customWidth="1"/>
    <col min="3338" max="3338" width="10.85546875" style="8" customWidth="1"/>
    <col min="3339" max="3340" width="11.5703125" style="8" customWidth="1"/>
    <col min="3341" max="3341" width="10" style="8" customWidth="1"/>
    <col min="3342" max="3342" width="10.85546875" style="8" customWidth="1"/>
    <col min="3343" max="3343" width="10.140625" style="8" customWidth="1"/>
    <col min="3344" max="3344" width="13.85546875" style="8" customWidth="1"/>
    <col min="3345" max="3584" width="9.140625" style="8"/>
    <col min="3585" max="3585" width="9.140625" style="8" customWidth="1"/>
    <col min="3586" max="3586" width="10.140625" style="8" customWidth="1"/>
    <col min="3587" max="3587" width="10" style="8" customWidth="1"/>
    <col min="3588" max="3588" width="44" style="8" customWidth="1"/>
    <col min="3589" max="3589" width="10.85546875" style="8" customWidth="1"/>
    <col min="3590" max="3590" width="11.42578125" style="8" customWidth="1"/>
    <col min="3591" max="3591" width="12" style="8" customWidth="1"/>
    <col min="3592" max="3592" width="10.28515625" style="8" customWidth="1"/>
    <col min="3593" max="3593" width="10.42578125" style="8" customWidth="1"/>
    <col min="3594" max="3594" width="10.85546875" style="8" customWidth="1"/>
    <col min="3595" max="3596" width="11.5703125" style="8" customWidth="1"/>
    <col min="3597" max="3597" width="10" style="8" customWidth="1"/>
    <col min="3598" max="3598" width="10.85546875" style="8" customWidth="1"/>
    <col min="3599" max="3599" width="10.140625" style="8" customWidth="1"/>
    <col min="3600" max="3600" width="13.85546875" style="8" customWidth="1"/>
    <col min="3601" max="3840" width="9.140625" style="8"/>
    <col min="3841" max="3841" width="9.140625" style="8" customWidth="1"/>
    <col min="3842" max="3842" width="10.140625" style="8" customWidth="1"/>
    <col min="3843" max="3843" width="10" style="8" customWidth="1"/>
    <col min="3844" max="3844" width="44" style="8" customWidth="1"/>
    <col min="3845" max="3845" width="10.85546875" style="8" customWidth="1"/>
    <col min="3846" max="3846" width="11.42578125" style="8" customWidth="1"/>
    <col min="3847" max="3847" width="12" style="8" customWidth="1"/>
    <col min="3848" max="3848" width="10.28515625" style="8" customWidth="1"/>
    <col min="3849" max="3849" width="10.42578125" style="8" customWidth="1"/>
    <col min="3850" max="3850" width="10.85546875" style="8" customWidth="1"/>
    <col min="3851" max="3852" width="11.5703125" style="8" customWidth="1"/>
    <col min="3853" max="3853" width="10" style="8" customWidth="1"/>
    <col min="3854" max="3854" width="10.85546875" style="8" customWidth="1"/>
    <col min="3855" max="3855" width="10.140625" style="8" customWidth="1"/>
    <col min="3856" max="3856" width="13.85546875" style="8" customWidth="1"/>
    <col min="3857" max="4096" width="9.140625" style="8"/>
    <col min="4097" max="4097" width="9.140625" style="8" customWidth="1"/>
    <col min="4098" max="4098" width="10.140625" style="8" customWidth="1"/>
    <col min="4099" max="4099" width="10" style="8" customWidth="1"/>
    <col min="4100" max="4100" width="44" style="8" customWidth="1"/>
    <col min="4101" max="4101" width="10.85546875" style="8" customWidth="1"/>
    <col min="4102" max="4102" width="11.42578125" style="8" customWidth="1"/>
    <col min="4103" max="4103" width="12" style="8" customWidth="1"/>
    <col min="4104" max="4104" width="10.28515625" style="8" customWidth="1"/>
    <col min="4105" max="4105" width="10.42578125" style="8" customWidth="1"/>
    <col min="4106" max="4106" width="10.85546875" style="8" customWidth="1"/>
    <col min="4107" max="4108" width="11.5703125" style="8" customWidth="1"/>
    <col min="4109" max="4109" width="10" style="8" customWidth="1"/>
    <col min="4110" max="4110" width="10.85546875" style="8" customWidth="1"/>
    <col min="4111" max="4111" width="10.140625" style="8" customWidth="1"/>
    <col min="4112" max="4112" width="13.85546875" style="8" customWidth="1"/>
    <col min="4113" max="4352" width="9.140625" style="8"/>
    <col min="4353" max="4353" width="9.140625" style="8" customWidth="1"/>
    <col min="4354" max="4354" width="10.140625" style="8" customWidth="1"/>
    <col min="4355" max="4355" width="10" style="8" customWidth="1"/>
    <col min="4356" max="4356" width="44" style="8" customWidth="1"/>
    <col min="4357" max="4357" width="10.85546875" style="8" customWidth="1"/>
    <col min="4358" max="4358" width="11.42578125" style="8" customWidth="1"/>
    <col min="4359" max="4359" width="12" style="8" customWidth="1"/>
    <col min="4360" max="4360" width="10.28515625" style="8" customWidth="1"/>
    <col min="4361" max="4361" width="10.42578125" style="8" customWidth="1"/>
    <col min="4362" max="4362" width="10.85546875" style="8" customWidth="1"/>
    <col min="4363" max="4364" width="11.5703125" style="8" customWidth="1"/>
    <col min="4365" max="4365" width="10" style="8" customWidth="1"/>
    <col min="4366" max="4366" width="10.85546875" style="8" customWidth="1"/>
    <col min="4367" max="4367" width="10.140625" style="8" customWidth="1"/>
    <col min="4368" max="4368" width="13.85546875" style="8" customWidth="1"/>
    <col min="4369" max="4608" width="9.140625" style="8"/>
    <col min="4609" max="4609" width="9.140625" style="8" customWidth="1"/>
    <col min="4610" max="4610" width="10.140625" style="8" customWidth="1"/>
    <col min="4611" max="4611" width="10" style="8" customWidth="1"/>
    <col min="4612" max="4612" width="44" style="8" customWidth="1"/>
    <col min="4613" max="4613" width="10.85546875" style="8" customWidth="1"/>
    <col min="4614" max="4614" width="11.42578125" style="8" customWidth="1"/>
    <col min="4615" max="4615" width="12" style="8" customWidth="1"/>
    <col min="4616" max="4616" width="10.28515625" style="8" customWidth="1"/>
    <col min="4617" max="4617" width="10.42578125" style="8" customWidth="1"/>
    <col min="4618" max="4618" width="10.85546875" style="8" customWidth="1"/>
    <col min="4619" max="4620" width="11.5703125" style="8" customWidth="1"/>
    <col min="4621" max="4621" width="10" style="8" customWidth="1"/>
    <col min="4622" max="4622" width="10.85546875" style="8" customWidth="1"/>
    <col min="4623" max="4623" width="10.140625" style="8" customWidth="1"/>
    <col min="4624" max="4624" width="13.85546875" style="8" customWidth="1"/>
    <col min="4625" max="4864" width="9.140625" style="8"/>
    <col min="4865" max="4865" width="9.140625" style="8" customWidth="1"/>
    <col min="4866" max="4866" width="10.140625" style="8" customWidth="1"/>
    <col min="4867" max="4867" width="10" style="8" customWidth="1"/>
    <col min="4868" max="4868" width="44" style="8" customWidth="1"/>
    <col min="4869" max="4869" width="10.85546875" style="8" customWidth="1"/>
    <col min="4870" max="4870" width="11.42578125" style="8" customWidth="1"/>
    <col min="4871" max="4871" width="12" style="8" customWidth="1"/>
    <col min="4872" max="4872" width="10.28515625" style="8" customWidth="1"/>
    <col min="4873" max="4873" width="10.42578125" style="8" customWidth="1"/>
    <col min="4874" max="4874" width="10.85546875" style="8" customWidth="1"/>
    <col min="4875" max="4876" width="11.5703125" style="8" customWidth="1"/>
    <col min="4877" max="4877" width="10" style="8" customWidth="1"/>
    <col min="4878" max="4878" width="10.85546875" style="8" customWidth="1"/>
    <col min="4879" max="4879" width="10.140625" style="8" customWidth="1"/>
    <col min="4880" max="4880" width="13.85546875" style="8" customWidth="1"/>
    <col min="4881" max="5120" width="9.140625" style="8"/>
    <col min="5121" max="5121" width="9.140625" style="8" customWidth="1"/>
    <col min="5122" max="5122" width="10.140625" style="8" customWidth="1"/>
    <col min="5123" max="5123" width="10" style="8" customWidth="1"/>
    <col min="5124" max="5124" width="44" style="8" customWidth="1"/>
    <col min="5125" max="5125" width="10.85546875" style="8" customWidth="1"/>
    <col min="5126" max="5126" width="11.42578125" style="8" customWidth="1"/>
    <col min="5127" max="5127" width="12" style="8" customWidth="1"/>
    <col min="5128" max="5128" width="10.28515625" style="8" customWidth="1"/>
    <col min="5129" max="5129" width="10.42578125" style="8" customWidth="1"/>
    <col min="5130" max="5130" width="10.85546875" style="8" customWidth="1"/>
    <col min="5131" max="5132" width="11.5703125" style="8" customWidth="1"/>
    <col min="5133" max="5133" width="10" style="8" customWidth="1"/>
    <col min="5134" max="5134" width="10.85546875" style="8" customWidth="1"/>
    <col min="5135" max="5135" width="10.140625" style="8" customWidth="1"/>
    <col min="5136" max="5136" width="13.85546875" style="8" customWidth="1"/>
    <col min="5137" max="5376" width="9.140625" style="8"/>
    <col min="5377" max="5377" width="9.140625" style="8" customWidth="1"/>
    <col min="5378" max="5378" width="10.140625" style="8" customWidth="1"/>
    <col min="5379" max="5379" width="10" style="8" customWidth="1"/>
    <col min="5380" max="5380" width="44" style="8" customWidth="1"/>
    <col min="5381" max="5381" width="10.85546875" style="8" customWidth="1"/>
    <col min="5382" max="5382" width="11.42578125" style="8" customWidth="1"/>
    <col min="5383" max="5383" width="12" style="8" customWidth="1"/>
    <col min="5384" max="5384" width="10.28515625" style="8" customWidth="1"/>
    <col min="5385" max="5385" width="10.42578125" style="8" customWidth="1"/>
    <col min="5386" max="5386" width="10.85546875" style="8" customWidth="1"/>
    <col min="5387" max="5388" width="11.5703125" style="8" customWidth="1"/>
    <col min="5389" max="5389" width="10" style="8" customWidth="1"/>
    <col min="5390" max="5390" width="10.85546875" style="8" customWidth="1"/>
    <col min="5391" max="5391" width="10.140625" style="8" customWidth="1"/>
    <col min="5392" max="5392" width="13.85546875" style="8" customWidth="1"/>
    <col min="5393" max="5632" width="9.140625" style="8"/>
    <col min="5633" max="5633" width="9.140625" style="8" customWidth="1"/>
    <col min="5634" max="5634" width="10.140625" style="8" customWidth="1"/>
    <col min="5635" max="5635" width="10" style="8" customWidth="1"/>
    <col min="5636" max="5636" width="44" style="8" customWidth="1"/>
    <col min="5637" max="5637" width="10.85546875" style="8" customWidth="1"/>
    <col min="5638" max="5638" width="11.42578125" style="8" customWidth="1"/>
    <col min="5639" max="5639" width="12" style="8" customWidth="1"/>
    <col min="5640" max="5640" width="10.28515625" style="8" customWidth="1"/>
    <col min="5641" max="5641" width="10.42578125" style="8" customWidth="1"/>
    <col min="5642" max="5642" width="10.85546875" style="8" customWidth="1"/>
    <col min="5643" max="5644" width="11.5703125" style="8" customWidth="1"/>
    <col min="5645" max="5645" width="10" style="8" customWidth="1"/>
    <col min="5646" max="5646" width="10.85546875" style="8" customWidth="1"/>
    <col min="5647" max="5647" width="10.140625" style="8" customWidth="1"/>
    <col min="5648" max="5648" width="13.85546875" style="8" customWidth="1"/>
    <col min="5649" max="5888" width="9.140625" style="8"/>
    <col min="5889" max="5889" width="9.140625" style="8" customWidth="1"/>
    <col min="5890" max="5890" width="10.140625" style="8" customWidth="1"/>
    <col min="5891" max="5891" width="10" style="8" customWidth="1"/>
    <col min="5892" max="5892" width="44" style="8" customWidth="1"/>
    <col min="5893" max="5893" width="10.85546875" style="8" customWidth="1"/>
    <col min="5894" max="5894" width="11.42578125" style="8" customWidth="1"/>
    <col min="5895" max="5895" width="12" style="8" customWidth="1"/>
    <col min="5896" max="5896" width="10.28515625" style="8" customWidth="1"/>
    <col min="5897" max="5897" width="10.42578125" style="8" customWidth="1"/>
    <col min="5898" max="5898" width="10.85546875" style="8" customWidth="1"/>
    <col min="5899" max="5900" width="11.5703125" style="8" customWidth="1"/>
    <col min="5901" max="5901" width="10" style="8" customWidth="1"/>
    <col min="5902" max="5902" width="10.85546875" style="8" customWidth="1"/>
    <col min="5903" max="5903" width="10.140625" style="8" customWidth="1"/>
    <col min="5904" max="5904" width="13.85546875" style="8" customWidth="1"/>
    <col min="5905" max="6144" width="9.140625" style="8"/>
    <col min="6145" max="6145" width="9.140625" style="8" customWidth="1"/>
    <col min="6146" max="6146" width="10.140625" style="8" customWidth="1"/>
    <col min="6147" max="6147" width="10" style="8" customWidth="1"/>
    <col min="6148" max="6148" width="44" style="8" customWidth="1"/>
    <col min="6149" max="6149" width="10.85546875" style="8" customWidth="1"/>
    <col min="6150" max="6150" width="11.42578125" style="8" customWidth="1"/>
    <col min="6151" max="6151" width="12" style="8" customWidth="1"/>
    <col min="6152" max="6152" width="10.28515625" style="8" customWidth="1"/>
    <col min="6153" max="6153" width="10.42578125" style="8" customWidth="1"/>
    <col min="6154" max="6154" width="10.85546875" style="8" customWidth="1"/>
    <col min="6155" max="6156" width="11.5703125" style="8" customWidth="1"/>
    <col min="6157" max="6157" width="10" style="8" customWidth="1"/>
    <col min="6158" max="6158" width="10.85546875" style="8" customWidth="1"/>
    <col min="6159" max="6159" width="10.140625" style="8" customWidth="1"/>
    <col min="6160" max="6160" width="13.85546875" style="8" customWidth="1"/>
    <col min="6161" max="6400" width="9.140625" style="8"/>
    <col min="6401" max="6401" width="9.140625" style="8" customWidth="1"/>
    <col min="6402" max="6402" width="10.140625" style="8" customWidth="1"/>
    <col min="6403" max="6403" width="10" style="8" customWidth="1"/>
    <col min="6404" max="6404" width="44" style="8" customWidth="1"/>
    <col min="6405" max="6405" width="10.85546875" style="8" customWidth="1"/>
    <col min="6406" max="6406" width="11.42578125" style="8" customWidth="1"/>
    <col min="6407" max="6407" width="12" style="8" customWidth="1"/>
    <col min="6408" max="6408" width="10.28515625" style="8" customWidth="1"/>
    <col min="6409" max="6409" width="10.42578125" style="8" customWidth="1"/>
    <col min="6410" max="6410" width="10.85546875" style="8" customWidth="1"/>
    <col min="6411" max="6412" width="11.5703125" style="8" customWidth="1"/>
    <col min="6413" max="6413" width="10" style="8" customWidth="1"/>
    <col min="6414" max="6414" width="10.85546875" style="8" customWidth="1"/>
    <col min="6415" max="6415" width="10.140625" style="8" customWidth="1"/>
    <col min="6416" max="6416" width="13.85546875" style="8" customWidth="1"/>
    <col min="6417" max="6656" width="9.140625" style="8"/>
    <col min="6657" max="6657" width="9.140625" style="8" customWidth="1"/>
    <col min="6658" max="6658" width="10.140625" style="8" customWidth="1"/>
    <col min="6659" max="6659" width="10" style="8" customWidth="1"/>
    <col min="6660" max="6660" width="44" style="8" customWidth="1"/>
    <col min="6661" max="6661" width="10.85546875" style="8" customWidth="1"/>
    <col min="6662" max="6662" width="11.42578125" style="8" customWidth="1"/>
    <col min="6663" max="6663" width="12" style="8" customWidth="1"/>
    <col min="6664" max="6664" width="10.28515625" style="8" customWidth="1"/>
    <col min="6665" max="6665" width="10.42578125" style="8" customWidth="1"/>
    <col min="6666" max="6666" width="10.85546875" style="8" customWidth="1"/>
    <col min="6667" max="6668" width="11.5703125" style="8" customWidth="1"/>
    <col min="6669" max="6669" width="10" style="8" customWidth="1"/>
    <col min="6670" max="6670" width="10.85546875" style="8" customWidth="1"/>
    <col min="6671" max="6671" width="10.140625" style="8" customWidth="1"/>
    <col min="6672" max="6672" width="13.85546875" style="8" customWidth="1"/>
    <col min="6673" max="6912" width="9.140625" style="8"/>
    <col min="6913" max="6913" width="9.140625" style="8" customWidth="1"/>
    <col min="6914" max="6914" width="10.140625" style="8" customWidth="1"/>
    <col min="6915" max="6915" width="10" style="8" customWidth="1"/>
    <col min="6916" max="6916" width="44" style="8" customWidth="1"/>
    <col min="6917" max="6917" width="10.85546875" style="8" customWidth="1"/>
    <col min="6918" max="6918" width="11.42578125" style="8" customWidth="1"/>
    <col min="6919" max="6919" width="12" style="8" customWidth="1"/>
    <col min="6920" max="6920" width="10.28515625" style="8" customWidth="1"/>
    <col min="6921" max="6921" width="10.42578125" style="8" customWidth="1"/>
    <col min="6922" max="6922" width="10.85546875" style="8" customWidth="1"/>
    <col min="6923" max="6924" width="11.5703125" style="8" customWidth="1"/>
    <col min="6925" max="6925" width="10" style="8" customWidth="1"/>
    <col min="6926" max="6926" width="10.85546875" style="8" customWidth="1"/>
    <col min="6927" max="6927" width="10.140625" style="8" customWidth="1"/>
    <col min="6928" max="6928" width="13.85546875" style="8" customWidth="1"/>
    <col min="6929" max="7168" width="9.140625" style="8"/>
    <col min="7169" max="7169" width="9.140625" style="8" customWidth="1"/>
    <col min="7170" max="7170" width="10.140625" style="8" customWidth="1"/>
    <col min="7171" max="7171" width="10" style="8" customWidth="1"/>
    <col min="7172" max="7172" width="44" style="8" customWidth="1"/>
    <col min="7173" max="7173" width="10.85546875" style="8" customWidth="1"/>
    <col min="7174" max="7174" width="11.42578125" style="8" customWidth="1"/>
    <col min="7175" max="7175" width="12" style="8" customWidth="1"/>
    <col min="7176" max="7176" width="10.28515625" style="8" customWidth="1"/>
    <col min="7177" max="7177" width="10.42578125" style="8" customWidth="1"/>
    <col min="7178" max="7178" width="10.85546875" style="8" customWidth="1"/>
    <col min="7179" max="7180" width="11.5703125" style="8" customWidth="1"/>
    <col min="7181" max="7181" width="10" style="8" customWidth="1"/>
    <col min="7182" max="7182" width="10.85546875" style="8" customWidth="1"/>
    <col min="7183" max="7183" width="10.140625" style="8" customWidth="1"/>
    <col min="7184" max="7184" width="13.85546875" style="8" customWidth="1"/>
    <col min="7185" max="7424" width="9.140625" style="8"/>
    <col min="7425" max="7425" width="9.140625" style="8" customWidth="1"/>
    <col min="7426" max="7426" width="10.140625" style="8" customWidth="1"/>
    <col min="7427" max="7427" width="10" style="8" customWidth="1"/>
    <col min="7428" max="7428" width="44" style="8" customWidth="1"/>
    <col min="7429" max="7429" width="10.85546875" style="8" customWidth="1"/>
    <col min="7430" max="7430" width="11.42578125" style="8" customWidth="1"/>
    <col min="7431" max="7431" width="12" style="8" customWidth="1"/>
    <col min="7432" max="7432" width="10.28515625" style="8" customWidth="1"/>
    <col min="7433" max="7433" width="10.42578125" style="8" customWidth="1"/>
    <col min="7434" max="7434" width="10.85546875" style="8" customWidth="1"/>
    <col min="7435" max="7436" width="11.5703125" style="8" customWidth="1"/>
    <col min="7437" max="7437" width="10" style="8" customWidth="1"/>
    <col min="7438" max="7438" width="10.85546875" style="8" customWidth="1"/>
    <col min="7439" max="7439" width="10.140625" style="8" customWidth="1"/>
    <col min="7440" max="7440" width="13.85546875" style="8" customWidth="1"/>
    <col min="7441" max="7680" width="9.140625" style="8"/>
    <col min="7681" max="7681" width="9.140625" style="8" customWidth="1"/>
    <col min="7682" max="7682" width="10.140625" style="8" customWidth="1"/>
    <col min="7683" max="7683" width="10" style="8" customWidth="1"/>
    <col min="7684" max="7684" width="44" style="8" customWidth="1"/>
    <col min="7685" max="7685" width="10.85546875" style="8" customWidth="1"/>
    <col min="7686" max="7686" width="11.42578125" style="8" customWidth="1"/>
    <col min="7687" max="7687" width="12" style="8" customWidth="1"/>
    <col min="7688" max="7688" width="10.28515625" style="8" customWidth="1"/>
    <col min="7689" max="7689" width="10.42578125" style="8" customWidth="1"/>
    <col min="7690" max="7690" width="10.85546875" style="8" customWidth="1"/>
    <col min="7691" max="7692" width="11.5703125" style="8" customWidth="1"/>
    <col min="7693" max="7693" width="10" style="8" customWidth="1"/>
    <col min="7694" max="7694" width="10.85546875" style="8" customWidth="1"/>
    <col min="7695" max="7695" width="10.140625" style="8" customWidth="1"/>
    <col min="7696" max="7696" width="13.85546875" style="8" customWidth="1"/>
    <col min="7697" max="7936" width="9.140625" style="8"/>
    <col min="7937" max="7937" width="9.140625" style="8" customWidth="1"/>
    <col min="7938" max="7938" width="10.140625" style="8" customWidth="1"/>
    <col min="7939" max="7939" width="10" style="8" customWidth="1"/>
    <col min="7940" max="7940" width="44" style="8" customWidth="1"/>
    <col min="7941" max="7941" width="10.85546875" style="8" customWidth="1"/>
    <col min="7942" max="7942" width="11.42578125" style="8" customWidth="1"/>
    <col min="7943" max="7943" width="12" style="8" customWidth="1"/>
    <col min="7944" max="7944" width="10.28515625" style="8" customWidth="1"/>
    <col min="7945" max="7945" width="10.42578125" style="8" customWidth="1"/>
    <col min="7946" max="7946" width="10.85546875" style="8" customWidth="1"/>
    <col min="7947" max="7948" width="11.5703125" style="8" customWidth="1"/>
    <col min="7949" max="7949" width="10" style="8" customWidth="1"/>
    <col min="7950" max="7950" width="10.85546875" style="8" customWidth="1"/>
    <col min="7951" max="7951" width="10.140625" style="8" customWidth="1"/>
    <col min="7952" max="7952" width="13.85546875" style="8" customWidth="1"/>
    <col min="7953" max="8192" width="9.140625" style="8"/>
    <col min="8193" max="8193" width="9.140625" style="8" customWidth="1"/>
    <col min="8194" max="8194" width="10.140625" style="8" customWidth="1"/>
    <col min="8195" max="8195" width="10" style="8" customWidth="1"/>
    <col min="8196" max="8196" width="44" style="8" customWidth="1"/>
    <col min="8197" max="8197" width="10.85546875" style="8" customWidth="1"/>
    <col min="8198" max="8198" width="11.42578125" style="8" customWidth="1"/>
    <col min="8199" max="8199" width="12" style="8" customWidth="1"/>
    <col min="8200" max="8200" width="10.28515625" style="8" customWidth="1"/>
    <col min="8201" max="8201" width="10.42578125" style="8" customWidth="1"/>
    <col min="8202" max="8202" width="10.85546875" style="8" customWidth="1"/>
    <col min="8203" max="8204" width="11.5703125" style="8" customWidth="1"/>
    <col min="8205" max="8205" width="10" style="8" customWidth="1"/>
    <col min="8206" max="8206" width="10.85546875" style="8" customWidth="1"/>
    <col min="8207" max="8207" width="10.140625" style="8" customWidth="1"/>
    <col min="8208" max="8208" width="13.85546875" style="8" customWidth="1"/>
    <col min="8209" max="8448" width="9.140625" style="8"/>
    <col min="8449" max="8449" width="9.140625" style="8" customWidth="1"/>
    <col min="8450" max="8450" width="10.140625" style="8" customWidth="1"/>
    <col min="8451" max="8451" width="10" style="8" customWidth="1"/>
    <col min="8452" max="8452" width="44" style="8" customWidth="1"/>
    <col min="8453" max="8453" width="10.85546875" style="8" customWidth="1"/>
    <col min="8454" max="8454" width="11.42578125" style="8" customWidth="1"/>
    <col min="8455" max="8455" width="12" style="8" customWidth="1"/>
    <col min="8456" max="8456" width="10.28515625" style="8" customWidth="1"/>
    <col min="8457" max="8457" width="10.42578125" style="8" customWidth="1"/>
    <col min="8458" max="8458" width="10.85546875" style="8" customWidth="1"/>
    <col min="8459" max="8460" width="11.5703125" style="8" customWidth="1"/>
    <col min="8461" max="8461" width="10" style="8" customWidth="1"/>
    <col min="8462" max="8462" width="10.85546875" style="8" customWidth="1"/>
    <col min="8463" max="8463" width="10.140625" style="8" customWidth="1"/>
    <col min="8464" max="8464" width="13.85546875" style="8" customWidth="1"/>
    <col min="8465" max="8704" width="9.140625" style="8"/>
    <col min="8705" max="8705" width="9.140625" style="8" customWidth="1"/>
    <col min="8706" max="8706" width="10.140625" style="8" customWidth="1"/>
    <col min="8707" max="8707" width="10" style="8" customWidth="1"/>
    <col min="8708" max="8708" width="44" style="8" customWidth="1"/>
    <col min="8709" max="8709" width="10.85546875" style="8" customWidth="1"/>
    <col min="8710" max="8710" width="11.42578125" style="8" customWidth="1"/>
    <col min="8711" max="8711" width="12" style="8" customWidth="1"/>
    <col min="8712" max="8712" width="10.28515625" style="8" customWidth="1"/>
    <col min="8713" max="8713" width="10.42578125" style="8" customWidth="1"/>
    <col min="8714" max="8714" width="10.85546875" style="8" customWidth="1"/>
    <col min="8715" max="8716" width="11.5703125" style="8" customWidth="1"/>
    <col min="8717" max="8717" width="10" style="8" customWidth="1"/>
    <col min="8718" max="8718" width="10.85546875" style="8" customWidth="1"/>
    <col min="8719" max="8719" width="10.140625" style="8" customWidth="1"/>
    <col min="8720" max="8720" width="13.85546875" style="8" customWidth="1"/>
    <col min="8721" max="8960" width="9.140625" style="8"/>
    <col min="8961" max="8961" width="9.140625" style="8" customWidth="1"/>
    <col min="8962" max="8962" width="10.140625" style="8" customWidth="1"/>
    <col min="8963" max="8963" width="10" style="8" customWidth="1"/>
    <col min="8964" max="8964" width="44" style="8" customWidth="1"/>
    <col min="8965" max="8965" width="10.85546875" style="8" customWidth="1"/>
    <col min="8966" max="8966" width="11.42578125" style="8" customWidth="1"/>
    <col min="8967" max="8967" width="12" style="8" customWidth="1"/>
    <col min="8968" max="8968" width="10.28515625" style="8" customWidth="1"/>
    <col min="8969" max="8969" width="10.42578125" style="8" customWidth="1"/>
    <col min="8970" max="8970" width="10.85546875" style="8" customWidth="1"/>
    <col min="8971" max="8972" width="11.5703125" style="8" customWidth="1"/>
    <col min="8973" max="8973" width="10" style="8" customWidth="1"/>
    <col min="8974" max="8974" width="10.85546875" style="8" customWidth="1"/>
    <col min="8975" max="8975" width="10.140625" style="8" customWidth="1"/>
    <col min="8976" max="8976" width="13.85546875" style="8" customWidth="1"/>
    <col min="8977" max="9216" width="9.140625" style="8"/>
    <col min="9217" max="9217" width="9.140625" style="8" customWidth="1"/>
    <col min="9218" max="9218" width="10.140625" style="8" customWidth="1"/>
    <col min="9219" max="9219" width="10" style="8" customWidth="1"/>
    <col min="9220" max="9220" width="44" style="8" customWidth="1"/>
    <col min="9221" max="9221" width="10.85546875" style="8" customWidth="1"/>
    <col min="9222" max="9222" width="11.42578125" style="8" customWidth="1"/>
    <col min="9223" max="9223" width="12" style="8" customWidth="1"/>
    <col min="9224" max="9224" width="10.28515625" style="8" customWidth="1"/>
    <col min="9225" max="9225" width="10.42578125" style="8" customWidth="1"/>
    <col min="9226" max="9226" width="10.85546875" style="8" customWidth="1"/>
    <col min="9227" max="9228" width="11.5703125" style="8" customWidth="1"/>
    <col min="9229" max="9229" width="10" style="8" customWidth="1"/>
    <col min="9230" max="9230" width="10.85546875" style="8" customWidth="1"/>
    <col min="9231" max="9231" width="10.140625" style="8" customWidth="1"/>
    <col min="9232" max="9232" width="13.85546875" style="8" customWidth="1"/>
    <col min="9233" max="9472" width="9.140625" style="8"/>
    <col min="9473" max="9473" width="9.140625" style="8" customWidth="1"/>
    <col min="9474" max="9474" width="10.140625" style="8" customWidth="1"/>
    <col min="9475" max="9475" width="10" style="8" customWidth="1"/>
    <col min="9476" max="9476" width="44" style="8" customWidth="1"/>
    <col min="9477" max="9477" width="10.85546875" style="8" customWidth="1"/>
    <col min="9478" max="9478" width="11.42578125" style="8" customWidth="1"/>
    <col min="9479" max="9479" width="12" style="8" customWidth="1"/>
    <col min="9480" max="9480" width="10.28515625" style="8" customWidth="1"/>
    <col min="9481" max="9481" width="10.42578125" style="8" customWidth="1"/>
    <col min="9482" max="9482" width="10.85546875" style="8" customWidth="1"/>
    <col min="9483" max="9484" width="11.5703125" style="8" customWidth="1"/>
    <col min="9485" max="9485" width="10" style="8" customWidth="1"/>
    <col min="9486" max="9486" width="10.85546875" style="8" customWidth="1"/>
    <col min="9487" max="9487" width="10.140625" style="8" customWidth="1"/>
    <col min="9488" max="9488" width="13.85546875" style="8" customWidth="1"/>
    <col min="9489" max="9728" width="9.140625" style="8"/>
    <col min="9729" max="9729" width="9.140625" style="8" customWidth="1"/>
    <col min="9730" max="9730" width="10.140625" style="8" customWidth="1"/>
    <col min="9731" max="9731" width="10" style="8" customWidth="1"/>
    <col min="9732" max="9732" width="44" style="8" customWidth="1"/>
    <col min="9733" max="9733" width="10.85546875" style="8" customWidth="1"/>
    <col min="9734" max="9734" width="11.42578125" style="8" customWidth="1"/>
    <col min="9735" max="9735" width="12" style="8" customWidth="1"/>
    <col min="9736" max="9736" width="10.28515625" style="8" customWidth="1"/>
    <col min="9737" max="9737" width="10.42578125" style="8" customWidth="1"/>
    <col min="9738" max="9738" width="10.85546875" style="8" customWidth="1"/>
    <col min="9739" max="9740" width="11.5703125" style="8" customWidth="1"/>
    <col min="9741" max="9741" width="10" style="8" customWidth="1"/>
    <col min="9742" max="9742" width="10.85546875" style="8" customWidth="1"/>
    <col min="9743" max="9743" width="10.140625" style="8" customWidth="1"/>
    <col min="9744" max="9744" width="13.85546875" style="8" customWidth="1"/>
    <col min="9745" max="9984" width="9.140625" style="8"/>
    <col min="9985" max="9985" width="9.140625" style="8" customWidth="1"/>
    <col min="9986" max="9986" width="10.140625" style="8" customWidth="1"/>
    <col min="9987" max="9987" width="10" style="8" customWidth="1"/>
    <col min="9988" max="9988" width="44" style="8" customWidth="1"/>
    <col min="9989" max="9989" width="10.85546875" style="8" customWidth="1"/>
    <col min="9990" max="9990" width="11.42578125" style="8" customWidth="1"/>
    <col min="9991" max="9991" width="12" style="8" customWidth="1"/>
    <col min="9992" max="9992" width="10.28515625" style="8" customWidth="1"/>
    <col min="9993" max="9993" width="10.42578125" style="8" customWidth="1"/>
    <col min="9994" max="9994" width="10.85546875" style="8" customWidth="1"/>
    <col min="9995" max="9996" width="11.5703125" style="8" customWidth="1"/>
    <col min="9997" max="9997" width="10" style="8" customWidth="1"/>
    <col min="9998" max="9998" width="10.85546875" style="8" customWidth="1"/>
    <col min="9999" max="9999" width="10.140625" style="8" customWidth="1"/>
    <col min="10000" max="10000" width="13.85546875" style="8" customWidth="1"/>
    <col min="10001" max="10240" width="9.140625" style="8"/>
    <col min="10241" max="10241" width="9.140625" style="8" customWidth="1"/>
    <col min="10242" max="10242" width="10.140625" style="8" customWidth="1"/>
    <col min="10243" max="10243" width="10" style="8" customWidth="1"/>
    <col min="10244" max="10244" width="44" style="8" customWidth="1"/>
    <col min="10245" max="10245" width="10.85546875" style="8" customWidth="1"/>
    <col min="10246" max="10246" width="11.42578125" style="8" customWidth="1"/>
    <col min="10247" max="10247" width="12" style="8" customWidth="1"/>
    <col min="10248" max="10248" width="10.28515625" style="8" customWidth="1"/>
    <col min="10249" max="10249" width="10.42578125" style="8" customWidth="1"/>
    <col min="10250" max="10250" width="10.85546875" style="8" customWidth="1"/>
    <col min="10251" max="10252" width="11.5703125" style="8" customWidth="1"/>
    <col min="10253" max="10253" width="10" style="8" customWidth="1"/>
    <col min="10254" max="10254" width="10.85546875" style="8" customWidth="1"/>
    <col min="10255" max="10255" width="10.140625" style="8" customWidth="1"/>
    <col min="10256" max="10256" width="13.85546875" style="8" customWidth="1"/>
    <col min="10257" max="10496" width="9.140625" style="8"/>
    <col min="10497" max="10497" width="9.140625" style="8" customWidth="1"/>
    <col min="10498" max="10498" width="10.140625" style="8" customWidth="1"/>
    <col min="10499" max="10499" width="10" style="8" customWidth="1"/>
    <col min="10500" max="10500" width="44" style="8" customWidth="1"/>
    <col min="10501" max="10501" width="10.85546875" style="8" customWidth="1"/>
    <col min="10502" max="10502" width="11.42578125" style="8" customWidth="1"/>
    <col min="10503" max="10503" width="12" style="8" customWidth="1"/>
    <col min="10504" max="10504" width="10.28515625" style="8" customWidth="1"/>
    <col min="10505" max="10505" width="10.42578125" style="8" customWidth="1"/>
    <col min="10506" max="10506" width="10.85546875" style="8" customWidth="1"/>
    <col min="10507" max="10508" width="11.5703125" style="8" customWidth="1"/>
    <col min="10509" max="10509" width="10" style="8" customWidth="1"/>
    <col min="10510" max="10510" width="10.85546875" style="8" customWidth="1"/>
    <col min="10511" max="10511" width="10.140625" style="8" customWidth="1"/>
    <col min="10512" max="10512" width="13.85546875" style="8" customWidth="1"/>
    <col min="10513" max="10752" width="9.140625" style="8"/>
    <col min="10753" max="10753" width="9.140625" style="8" customWidth="1"/>
    <col min="10754" max="10754" width="10.140625" style="8" customWidth="1"/>
    <col min="10755" max="10755" width="10" style="8" customWidth="1"/>
    <col min="10756" max="10756" width="44" style="8" customWidth="1"/>
    <col min="10757" max="10757" width="10.85546875" style="8" customWidth="1"/>
    <col min="10758" max="10758" width="11.42578125" style="8" customWidth="1"/>
    <col min="10759" max="10759" width="12" style="8" customWidth="1"/>
    <col min="10760" max="10760" width="10.28515625" style="8" customWidth="1"/>
    <col min="10761" max="10761" width="10.42578125" style="8" customWidth="1"/>
    <col min="10762" max="10762" width="10.85546875" style="8" customWidth="1"/>
    <col min="10763" max="10764" width="11.5703125" style="8" customWidth="1"/>
    <col min="10765" max="10765" width="10" style="8" customWidth="1"/>
    <col min="10766" max="10766" width="10.85546875" style="8" customWidth="1"/>
    <col min="10767" max="10767" width="10.140625" style="8" customWidth="1"/>
    <col min="10768" max="10768" width="13.85546875" style="8" customWidth="1"/>
    <col min="10769" max="11008" width="9.140625" style="8"/>
    <col min="11009" max="11009" width="9.140625" style="8" customWidth="1"/>
    <col min="11010" max="11010" width="10.140625" style="8" customWidth="1"/>
    <col min="11011" max="11011" width="10" style="8" customWidth="1"/>
    <col min="11012" max="11012" width="44" style="8" customWidth="1"/>
    <col min="11013" max="11013" width="10.85546875" style="8" customWidth="1"/>
    <col min="11014" max="11014" width="11.42578125" style="8" customWidth="1"/>
    <col min="11015" max="11015" width="12" style="8" customWidth="1"/>
    <col min="11016" max="11016" width="10.28515625" style="8" customWidth="1"/>
    <col min="11017" max="11017" width="10.42578125" style="8" customWidth="1"/>
    <col min="11018" max="11018" width="10.85546875" style="8" customWidth="1"/>
    <col min="11019" max="11020" width="11.5703125" style="8" customWidth="1"/>
    <col min="11021" max="11021" width="10" style="8" customWidth="1"/>
    <col min="11022" max="11022" width="10.85546875" style="8" customWidth="1"/>
    <col min="11023" max="11023" width="10.140625" style="8" customWidth="1"/>
    <col min="11024" max="11024" width="13.85546875" style="8" customWidth="1"/>
    <col min="11025" max="11264" width="9.140625" style="8"/>
    <col min="11265" max="11265" width="9.140625" style="8" customWidth="1"/>
    <col min="11266" max="11266" width="10.140625" style="8" customWidth="1"/>
    <col min="11267" max="11267" width="10" style="8" customWidth="1"/>
    <col min="11268" max="11268" width="44" style="8" customWidth="1"/>
    <col min="11269" max="11269" width="10.85546875" style="8" customWidth="1"/>
    <col min="11270" max="11270" width="11.42578125" style="8" customWidth="1"/>
    <col min="11271" max="11271" width="12" style="8" customWidth="1"/>
    <col min="11272" max="11272" width="10.28515625" style="8" customWidth="1"/>
    <col min="11273" max="11273" width="10.42578125" style="8" customWidth="1"/>
    <col min="11274" max="11274" width="10.85546875" style="8" customWidth="1"/>
    <col min="11275" max="11276" width="11.5703125" style="8" customWidth="1"/>
    <col min="11277" max="11277" width="10" style="8" customWidth="1"/>
    <col min="11278" max="11278" width="10.85546875" style="8" customWidth="1"/>
    <col min="11279" max="11279" width="10.140625" style="8" customWidth="1"/>
    <col min="11280" max="11280" width="13.85546875" style="8" customWidth="1"/>
    <col min="11281" max="11520" width="9.140625" style="8"/>
    <col min="11521" max="11521" width="9.140625" style="8" customWidth="1"/>
    <col min="11522" max="11522" width="10.140625" style="8" customWidth="1"/>
    <col min="11523" max="11523" width="10" style="8" customWidth="1"/>
    <col min="11524" max="11524" width="44" style="8" customWidth="1"/>
    <col min="11525" max="11525" width="10.85546875" style="8" customWidth="1"/>
    <col min="11526" max="11526" width="11.42578125" style="8" customWidth="1"/>
    <col min="11527" max="11527" width="12" style="8" customWidth="1"/>
    <col min="11528" max="11528" width="10.28515625" style="8" customWidth="1"/>
    <col min="11529" max="11529" width="10.42578125" style="8" customWidth="1"/>
    <col min="11530" max="11530" width="10.85546875" style="8" customWidth="1"/>
    <col min="11531" max="11532" width="11.5703125" style="8" customWidth="1"/>
    <col min="11533" max="11533" width="10" style="8" customWidth="1"/>
    <col min="11534" max="11534" width="10.85546875" style="8" customWidth="1"/>
    <col min="11535" max="11535" width="10.140625" style="8" customWidth="1"/>
    <col min="11536" max="11536" width="13.85546875" style="8" customWidth="1"/>
    <col min="11537" max="11776" width="9.140625" style="8"/>
    <col min="11777" max="11777" width="9.140625" style="8" customWidth="1"/>
    <col min="11778" max="11778" width="10.140625" style="8" customWidth="1"/>
    <col min="11779" max="11779" width="10" style="8" customWidth="1"/>
    <col min="11780" max="11780" width="44" style="8" customWidth="1"/>
    <col min="11781" max="11781" width="10.85546875" style="8" customWidth="1"/>
    <col min="11782" max="11782" width="11.42578125" style="8" customWidth="1"/>
    <col min="11783" max="11783" width="12" style="8" customWidth="1"/>
    <col min="11784" max="11784" width="10.28515625" style="8" customWidth="1"/>
    <col min="11785" max="11785" width="10.42578125" style="8" customWidth="1"/>
    <col min="11786" max="11786" width="10.85546875" style="8" customWidth="1"/>
    <col min="11787" max="11788" width="11.5703125" style="8" customWidth="1"/>
    <col min="11789" max="11789" width="10" style="8" customWidth="1"/>
    <col min="11790" max="11790" width="10.85546875" style="8" customWidth="1"/>
    <col min="11791" max="11791" width="10.140625" style="8" customWidth="1"/>
    <col min="11792" max="11792" width="13.85546875" style="8" customWidth="1"/>
    <col min="11793" max="12032" width="9.140625" style="8"/>
    <col min="12033" max="12033" width="9.140625" style="8" customWidth="1"/>
    <col min="12034" max="12034" width="10.140625" style="8" customWidth="1"/>
    <col min="12035" max="12035" width="10" style="8" customWidth="1"/>
    <col min="12036" max="12036" width="44" style="8" customWidth="1"/>
    <col min="12037" max="12037" width="10.85546875" style="8" customWidth="1"/>
    <col min="12038" max="12038" width="11.42578125" style="8" customWidth="1"/>
    <col min="12039" max="12039" width="12" style="8" customWidth="1"/>
    <col min="12040" max="12040" width="10.28515625" style="8" customWidth="1"/>
    <col min="12041" max="12041" width="10.42578125" style="8" customWidth="1"/>
    <col min="12042" max="12042" width="10.85546875" style="8" customWidth="1"/>
    <col min="12043" max="12044" width="11.5703125" style="8" customWidth="1"/>
    <col min="12045" max="12045" width="10" style="8" customWidth="1"/>
    <col min="12046" max="12046" width="10.85546875" style="8" customWidth="1"/>
    <col min="12047" max="12047" width="10.140625" style="8" customWidth="1"/>
    <col min="12048" max="12048" width="13.85546875" style="8" customWidth="1"/>
    <col min="12049" max="12288" width="9.140625" style="8"/>
    <col min="12289" max="12289" width="9.140625" style="8" customWidth="1"/>
    <col min="12290" max="12290" width="10.140625" style="8" customWidth="1"/>
    <col min="12291" max="12291" width="10" style="8" customWidth="1"/>
    <col min="12292" max="12292" width="44" style="8" customWidth="1"/>
    <col min="12293" max="12293" width="10.85546875" style="8" customWidth="1"/>
    <col min="12294" max="12294" width="11.42578125" style="8" customWidth="1"/>
    <col min="12295" max="12295" width="12" style="8" customWidth="1"/>
    <col min="12296" max="12296" width="10.28515625" style="8" customWidth="1"/>
    <col min="12297" max="12297" width="10.42578125" style="8" customWidth="1"/>
    <col min="12298" max="12298" width="10.85546875" style="8" customWidth="1"/>
    <col min="12299" max="12300" width="11.5703125" style="8" customWidth="1"/>
    <col min="12301" max="12301" width="10" style="8" customWidth="1"/>
    <col min="12302" max="12302" width="10.85546875" style="8" customWidth="1"/>
    <col min="12303" max="12303" width="10.140625" style="8" customWidth="1"/>
    <col min="12304" max="12304" width="13.85546875" style="8" customWidth="1"/>
    <col min="12305" max="12544" width="9.140625" style="8"/>
    <col min="12545" max="12545" width="9.140625" style="8" customWidth="1"/>
    <col min="12546" max="12546" width="10.140625" style="8" customWidth="1"/>
    <col min="12547" max="12547" width="10" style="8" customWidth="1"/>
    <col min="12548" max="12548" width="44" style="8" customWidth="1"/>
    <col min="12549" max="12549" width="10.85546875" style="8" customWidth="1"/>
    <col min="12550" max="12550" width="11.42578125" style="8" customWidth="1"/>
    <col min="12551" max="12551" width="12" style="8" customWidth="1"/>
    <col min="12552" max="12552" width="10.28515625" style="8" customWidth="1"/>
    <col min="12553" max="12553" width="10.42578125" style="8" customWidth="1"/>
    <col min="12554" max="12554" width="10.85546875" style="8" customWidth="1"/>
    <col min="12555" max="12556" width="11.5703125" style="8" customWidth="1"/>
    <col min="12557" max="12557" width="10" style="8" customWidth="1"/>
    <col min="12558" max="12558" width="10.85546875" style="8" customWidth="1"/>
    <col min="12559" max="12559" width="10.140625" style="8" customWidth="1"/>
    <col min="12560" max="12560" width="13.85546875" style="8" customWidth="1"/>
    <col min="12561" max="12800" width="9.140625" style="8"/>
    <col min="12801" max="12801" width="9.140625" style="8" customWidth="1"/>
    <col min="12802" max="12802" width="10.140625" style="8" customWidth="1"/>
    <col min="12803" max="12803" width="10" style="8" customWidth="1"/>
    <col min="12804" max="12804" width="44" style="8" customWidth="1"/>
    <col min="12805" max="12805" width="10.85546875" style="8" customWidth="1"/>
    <col min="12806" max="12806" width="11.42578125" style="8" customWidth="1"/>
    <col min="12807" max="12807" width="12" style="8" customWidth="1"/>
    <col min="12808" max="12808" width="10.28515625" style="8" customWidth="1"/>
    <col min="12809" max="12809" width="10.42578125" style="8" customWidth="1"/>
    <col min="12810" max="12810" width="10.85546875" style="8" customWidth="1"/>
    <col min="12811" max="12812" width="11.5703125" style="8" customWidth="1"/>
    <col min="12813" max="12813" width="10" style="8" customWidth="1"/>
    <col min="12814" max="12814" width="10.85546875" style="8" customWidth="1"/>
    <col min="12815" max="12815" width="10.140625" style="8" customWidth="1"/>
    <col min="12816" max="12816" width="13.85546875" style="8" customWidth="1"/>
    <col min="12817" max="13056" width="9.140625" style="8"/>
    <col min="13057" max="13057" width="9.140625" style="8" customWidth="1"/>
    <col min="13058" max="13058" width="10.140625" style="8" customWidth="1"/>
    <col min="13059" max="13059" width="10" style="8" customWidth="1"/>
    <col min="13060" max="13060" width="44" style="8" customWidth="1"/>
    <col min="13061" max="13061" width="10.85546875" style="8" customWidth="1"/>
    <col min="13062" max="13062" width="11.42578125" style="8" customWidth="1"/>
    <col min="13063" max="13063" width="12" style="8" customWidth="1"/>
    <col min="13064" max="13064" width="10.28515625" style="8" customWidth="1"/>
    <col min="13065" max="13065" width="10.42578125" style="8" customWidth="1"/>
    <col min="13066" max="13066" width="10.85546875" style="8" customWidth="1"/>
    <col min="13067" max="13068" width="11.5703125" style="8" customWidth="1"/>
    <col min="13069" max="13069" width="10" style="8" customWidth="1"/>
    <col min="13070" max="13070" width="10.85546875" style="8" customWidth="1"/>
    <col min="13071" max="13071" width="10.140625" style="8" customWidth="1"/>
    <col min="13072" max="13072" width="13.85546875" style="8" customWidth="1"/>
    <col min="13073" max="13312" width="9.140625" style="8"/>
    <col min="13313" max="13313" width="9.140625" style="8" customWidth="1"/>
    <col min="13314" max="13314" width="10.140625" style="8" customWidth="1"/>
    <col min="13315" max="13315" width="10" style="8" customWidth="1"/>
    <col min="13316" max="13316" width="44" style="8" customWidth="1"/>
    <col min="13317" max="13317" width="10.85546875" style="8" customWidth="1"/>
    <col min="13318" max="13318" width="11.42578125" style="8" customWidth="1"/>
    <col min="13319" max="13319" width="12" style="8" customWidth="1"/>
    <col min="13320" max="13320" width="10.28515625" style="8" customWidth="1"/>
    <col min="13321" max="13321" width="10.42578125" style="8" customWidth="1"/>
    <col min="13322" max="13322" width="10.85546875" style="8" customWidth="1"/>
    <col min="13323" max="13324" width="11.5703125" style="8" customWidth="1"/>
    <col min="13325" max="13325" width="10" style="8" customWidth="1"/>
    <col min="13326" max="13326" width="10.85546875" style="8" customWidth="1"/>
    <col min="13327" max="13327" width="10.140625" style="8" customWidth="1"/>
    <col min="13328" max="13328" width="13.85546875" style="8" customWidth="1"/>
    <col min="13329" max="13568" width="9.140625" style="8"/>
    <col min="13569" max="13569" width="9.140625" style="8" customWidth="1"/>
    <col min="13570" max="13570" width="10.140625" style="8" customWidth="1"/>
    <col min="13571" max="13571" width="10" style="8" customWidth="1"/>
    <col min="13572" max="13572" width="44" style="8" customWidth="1"/>
    <col min="13573" max="13573" width="10.85546875" style="8" customWidth="1"/>
    <col min="13574" max="13574" width="11.42578125" style="8" customWidth="1"/>
    <col min="13575" max="13575" width="12" style="8" customWidth="1"/>
    <col min="13576" max="13576" width="10.28515625" style="8" customWidth="1"/>
    <col min="13577" max="13577" width="10.42578125" style="8" customWidth="1"/>
    <col min="13578" max="13578" width="10.85546875" style="8" customWidth="1"/>
    <col min="13579" max="13580" width="11.5703125" style="8" customWidth="1"/>
    <col min="13581" max="13581" width="10" style="8" customWidth="1"/>
    <col min="13582" max="13582" width="10.85546875" style="8" customWidth="1"/>
    <col min="13583" max="13583" width="10.140625" style="8" customWidth="1"/>
    <col min="13584" max="13584" width="13.85546875" style="8" customWidth="1"/>
    <col min="13585" max="13824" width="9.140625" style="8"/>
    <col min="13825" max="13825" width="9.140625" style="8" customWidth="1"/>
    <col min="13826" max="13826" width="10.140625" style="8" customWidth="1"/>
    <col min="13827" max="13827" width="10" style="8" customWidth="1"/>
    <col min="13828" max="13828" width="44" style="8" customWidth="1"/>
    <col min="13829" max="13829" width="10.85546875" style="8" customWidth="1"/>
    <col min="13830" max="13830" width="11.42578125" style="8" customWidth="1"/>
    <col min="13831" max="13831" width="12" style="8" customWidth="1"/>
    <col min="13832" max="13832" width="10.28515625" style="8" customWidth="1"/>
    <col min="13833" max="13833" width="10.42578125" style="8" customWidth="1"/>
    <col min="13834" max="13834" width="10.85546875" style="8" customWidth="1"/>
    <col min="13835" max="13836" width="11.5703125" style="8" customWidth="1"/>
    <col min="13837" max="13837" width="10" style="8" customWidth="1"/>
    <col min="13838" max="13838" width="10.85546875" style="8" customWidth="1"/>
    <col min="13839" max="13839" width="10.140625" style="8" customWidth="1"/>
    <col min="13840" max="13840" width="13.85546875" style="8" customWidth="1"/>
    <col min="13841" max="14080" width="9.140625" style="8"/>
    <col min="14081" max="14081" width="9.140625" style="8" customWidth="1"/>
    <col min="14082" max="14082" width="10.140625" style="8" customWidth="1"/>
    <col min="14083" max="14083" width="10" style="8" customWidth="1"/>
    <col min="14084" max="14084" width="44" style="8" customWidth="1"/>
    <col min="14085" max="14085" width="10.85546875" style="8" customWidth="1"/>
    <col min="14086" max="14086" width="11.42578125" style="8" customWidth="1"/>
    <col min="14087" max="14087" width="12" style="8" customWidth="1"/>
    <col min="14088" max="14088" width="10.28515625" style="8" customWidth="1"/>
    <col min="14089" max="14089" width="10.42578125" style="8" customWidth="1"/>
    <col min="14090" max="14090" width="10.85546875" style="8" customWidth="1"/>
    <col min="14091" max="14092" width="11.5703125" style="8" customWidth="1"/>
    <col min="14093" max="14093" width="10" style="8" customWidth="1"/>
    <col min="14094" max="14094" width="10.85546875" style="8" customWidth="1"/>
    <col min="14095" max="14095" width="10.140625" style="8" customWidth="1"/>
    <col min="14096" max="14096" width="13.85546875" style="8" customWidth="1"/>
    <col min="14097" max="14336" width="9.140625" style="8"/>
    <col min="14337" max="14337" width="9.140625" style="8" customWidth="1"/>
    <col min="14338" max="14338" width="10.140625" style="8" customWidth="1"/>
    <col min="14339" max="14339" width="10" style="8" customWidth="1"/>
    <col min="14340" max="14340" width="44" style="8" customWidth="1"/>
    <col min="14341" max="14341" width="10.85546875" style="8" customWidth="1"/>
    <col min="14342" max="14342" width="11.42578125" style="8" customWidth="1"/>
    <col min="14343" max="14343" width="12" style="8" customWidth="1"/>
    <col min="14344" max="14344" width="10.28515625" style="8" customWidth="1"/>
    <col min="14345" max="14345" width="10.42578125" style="8" customWidth="1"/>
    <col min="14346" max="14346" width="10.85546875" style="8" customWidth="1"/>
    <col min="14347" max="14348" width="11.5703125" style="8" customWidth="1"/>
    <col min="14349" max="14349" width="10" style="8" customWidth="1"/>
    <col min="14350" max="14350" width="10.85546875" style="8" customWidth="1"/>
    <col min="14351" max="14351" width="10.140625" style="8" customWidth="1"/>
    <col min="14352" max="14352" width="13.85546875" style="8" customWidth="1"/>
    <col min="14353" max="14592" width="9.140625" style="8"/>
    <col min="14593" max="14593" width="9.140625" style="8" customWidth="1"/>
    <col min="14594" max="14594" width="10.140625" style="8" customWidth="1"/>
    <col min="14595" max="14595" width="10" style="8" customWidth="1"/>
    <col min="14596" max="14596" width="44" style="8" customWidth="1"/>
    <col min="14597" max="14597" width="10.85546875" style="8" customWidth="1"/>
    <col min="14598" max="14598" width="11.42578125" style="8" customWidth="1"/>
    <col min="14599" max="14599" width="12" style="8" customWidth="1"/>
    <col min="14600" max="14600" width="10.28515625" style="8" customWidth="1"/>
    <col min="14601" max="14601" width="10.42578125" style="8" customWidth="1"/>
    <col min="14602" max="14602" width="10.85546875" style="8" customWidth="1"/>
    <col min="14603" max="14604" width="11.5703125" style="8" customWidth="1"/>
    <col min="14605" max="14605" width="10" style="8" customWidth="1"/>
    <col min="14606" max="14606" width="10.85546875" style="8" customWidth="1"/>
    <col min="14607" max="14607" width="10.140625" style="8" customWidth="1"/>
    <col min="14608" max="14608" width="13.85546875" style="8" customWidth="1"/>
    <col min="14609" max="14848" width="9.140625" style="8"/>
    <col min="14849" max="14849" width="9.140625" style="8" customWidth="1"/>
    <col min="14850" max="14850" width="10.140625" style="8" customWidth="1"/>
    <col min="14851" max="14851" width="10" style="8" customWidth="1"/>
    <col min="14852" max="14852" width="44" style="8" customWidth="1"/>
    <col min="14853" max="14853" width="10.85546875" style="8" customWidth="1"/>
    <col min="14854" max="14854" width="11.42578125" style="8" customWidth="1"/>
    <col min="14855" max="14855" width="12" style="8" customWidth="1"/>
    <col min="14856" max="14856" width="10.28515625" style="8" customWidth="1"/>
    <col min="14857" max="14857" width="10.42578125" style="8" customWidth="1"/>
    <col min="14858" max="14858" width="10.85546875" style="8" customWidth="1"/>
    <col min="14859" max="14860" width="11.5703125" style="8" customWidth="1"/>
    <col min="14861" max="14861" width="10" style="8" customWidth="1"/>
    <col min="14862" max="14862" width="10.85546875" style="8" customWidth="1"/>
    <col min="14863" max="14863" width="10.140625" style="8" customWidth="1"/>
    <col min="14864" max="14864" width="13.85546875" style="8" customWidth="1"/>
    <col min="14865" max="15104" width="9.140625" style="8"/>
    <col min="15105" max="15105" width="9.140625" style="8" customWidth="1"/>
    <col min="15106" max="15106" width="10.140625" style="8" customWidth="1"/>
    <col min="15107" max="15107" width="10" style="8" customWidth="1"/>
    <col min="15108" max="15108" width="44" style="8" customWidth="1"/>
    <col min="15109" max="15109" width="10.85546875" style="8" customWidth="1"/>
    <col min="15110" max="15110" width="11.42578125" style="8" customWidth="1"/>
    <col min="15111" max="15111" width="12" style="8" customWidth="1"/>
    <col min="15112" max="15112" width="10.28515625" style="8" customWidth="1"/>
    <col min="15113" max="15113" width="10.42578125" style="8" customWidth="1"/>
    <col min="15114" max="15114" width="10.85546875" style="8" customWidth="1"/>
    <col min="15115" max="15116" width="11.5703125" style="8" customWidth="1"/>
    <col min="15117" max="15117" width="10" style="8" customWidth="1"/>
    <col min="15118" max="15118" width="10.85546875" style="8" customWidth="1"/>
    <col min="15119" max="15119" width="10.140625" style="8" customWidth="1"/>
    <col min="15120" max="15120" width="13.85546875" style="8" customWidth="1"/>
    <col min="15121" max="15360" width="9.140625" style="8"/>
    <col min="15361" max="15361" width="9.140625" style="8" customWidth="1"/>
    <col min="15362" max="15362" width="10.140625" style="8" customWidth="1"/>
    <col min="15363" max="15363" width="10" style="8" customWidth="1"/>
    <col min="15364" max="15364" width="44" style="8" customWidth="1"/>
    <col min="15365" max="15365" width="10.85546875" style="8" customWidth="1"/>
    <col min="15366" max="15366" width="11.42578125" style="8" customWidth="1"/>
    <col min="15367" max="15367" width="12" style="8" customWidth="1"/>
    <col min="15368" max="15368" width="10.28515625" style="8" customWidth="1"/>
    <col min="15369" max="15369" width="10.42578125" style="8" customWidth="1"/>
    <col min="15370" max="15370" width="10.85546875" style="8" customWidth="1"/>
    <col min="15371" max="15372" width="11.5703125" style="8" customWidth="1"/>
    <col min="15373" max="15373" width="10" style="8" customWidth="1"/>
    <col min="15374" max="15374" width="10.85546875" style="8" customWidth="1"/>
    <col min="15375" max="15375" width="10.140625" style="8" customWidth="1"/>
    <col min="15376" max="15376" width="13.85546875" style="8" customWidth="1"/>
    <col min="15377" max="15616" width="9.140625" style="8"/>
    <col min="15617" max="15617" width="9.140625" style="8" customWidth="1"/>
    <col min="15618" max="15618" width="10.140625" style="8" customWidth="1"/>
    <col min="15619" max="15619" width="10" style="8" customWidth="1"/>
    <col min="15620" max="15620" width="44" style="8" customWidth="1"/>
    <col min="15621" max="15621" width="10.85546875" style="8" customWidth="1"/>
    <col min="15622" max="15622" width="11.42578125" style="8" customWidth="1"/>
    <col min="15623" max="15623" width="12" style="8" customWidth="1"/>
    <col min="15624" max="15624" width="10.28515625" style="8" customWidth="1"/>
    <col min="15625" max="15625" width="10.42578125" style="8" customWidth="1"/>
    <col min="15626" max="15626" width="10.85546875" style="8" customWidth="1"/>
    <col min="15627" max="15628" width="11.5703125" style="8" customWidth="1"/>
    <col min="15629" max="15629" width="10" style="8" customWidth="1"/>
    <col min="15630" max="15630" width="10.85546875" style="8" customWidth="1"/>
    <col min="15631" max="15631" width="10.140625" style="8" customWidth="1"/>
    <col min="15632" max="15632" width="13.85546875" style="8" customWidth="1"/>
    <col min="15633" max="15872" width="9.140625" style="8"/>
    <col min="15873" max="15873" width="9.140625" style="8" customWidth="1"/>
    <col min="15874" max="15874" width="10.140625" style="8" customWidth="1"/>
    <col min="15875" max="15875" width="10" style="8" customWidth="1"/>
    <col min="15876" max="15876" width="44" style="8" customWidth="1"/>
    <col min="15877" max="15877" width="10.85546875" style="8" customWidth="1"/>
    <col min="15878" max="15878" width="11.42578125" style="8" customWidth="1"/>
    <col min="15879" max="15879" width="12" style="8" customWidth="1"/>
    <col min="15880" max="15880" width="10.28515625" style="8" customWidth="1"/>
    <col min="15881" max="15881" width="10.42578125" style="8" customWidth="1"/>
    <col min="15882" max="15882" width="10.85546875" style="8" customWidth="1"/>
    <col min="15883" max="15884" width="11.5703125" style="8" customWidth="1"/>
    <col min="15885" max="15885" width="10" style="8" customWidth="1"/>
    <col min="15886" max="15886" width="10.85546875" style="8" customWidth="1"/>
    <col min="15887" max="15887" width="10.140625" style="8" customWidth="1"/>
    <col min="15888" max="15888" width="13.85546875" style="8" customWidth="1"/>
    <col min="15889" max="16128" width="9.140625" style="8"/>
    <col min="16129" max="16129" width="9.140625" style="8" customWidth="1"/>
    <col min="16130" max="16130" width="10.140625" style="8" customWidth="1"/>
    <col min="16131" max="16131" width="10" style="8" customWidth="1"/>
    <col min="16132" max="16132" width="44" style="8" customWidth="1"/>
    <col min="16133" max="16133" width="10.85546875" style="8" customWidth="1"/>
    <col min="16134" max="16134" width="11.42578125" style="8" customWidth="1"/>
    <col min="16135" max="16135" width="12" style="8" customWidth="1"/>
    <col min="16136" max="16136" width="10.28515625" style="8" customWidth="1"/>
    <col min="16137" max="16137" width="10.42578125" style="8" customWidth="1"/>
    <col min="16138" max="16138" width="10.85546875" style="8" customWidth="1"/>
    <col min="16139" max="16140" width="11.5703125" style="8" customWidth="1"/>
    <col min="16141" max="16141" width="10" style="8" customWidth="1"/>
    <col min="16142" max="16142" width="10.85546875" style="8" customWidth="1"/>
    <col min="16143" max="16143" width="10.140625" style="8" customWidth="1"/>
    <col min="16144" max="16144" width="13.85546875" style="8" customWidth="1"/>
    <col min="16145" max="16384" width="9.140625" style="8"/>
  </cols>
  <sheetData>
    <row r="1" spans="1:17" ht="12.75" customHeight="1">
      <c r="O1" s="80" t="s">
        <v>155</v>
      </c>
      <c r="P1" s="80"/>
    </row>
    <row r="2" spans="1:17" ht="10.5" customHeight="1">
      <c r="O2" s="369" t="s">
        <v>35</v>
      </c>
      <c r="P2" s="369"/>
    </row>
    <row r="3" spans="1:17">
      <c r="G3" s="9"/>
      <c r="H3" s="9"/>
      <c r="O3" s="6" t="s">
        <v>153</v>
      </c>
    </row>
    <row r="4" spans="1:17" ht="17.25" customHeight="1">
      <c r="C4" s="370" t="s">
        <v>156</v>
      </c>
      <c r="D4" s="370"/>
      <c r="E4" s="370"/>
      <c r="F4" s="370"/>
      <c r="G4" s="370"/>
      <c r="H4" s="370"/>
      <c r="I4" s="370"/>
      <c r="J4" s="370"/>
      <c r="K4" s="370"/>
      <c r="L4" s="370"/>
      <c r="M4" s="370"/>
      <c r="N4" s="370"/>
      <c r="O4" s="370"/>
      <c r="P4" s="370"/>
    </row>
    <row r="5" spans="1:17" ht="17.25" customHeight="1">
      <c r="C5" s="46"/>
      <c r="D5" s="46"/>
      <c r="E5" s="46"/>
      <c r="F5" s="46"/>
      <c r="G5" s="191"/>
      <c r="H5" s="46"/>
      <c r="I5" s="46"/>
      <c r="J5" s="46"/>
      <c r="K5" s="46"/>
      <c r="L5" s="46"/>
      <c r="M5" s="46"/>
      <c r="N5" s="46"/>
      <c r="O5" s="46"/>
      <c r="P5" s="46"/>
    </row>
    <row r="6" spans="1:17" ht="18">
      <c r="D6" s="354">
        <v>12312301000</v>
      </c>
      <c r="E6" s="354"/>
      <c r="F6" s="354"/>
    </row>
    <row r="7" spans="1:17">
      <c r="D7" s="355" t="s">
        <v>157</v>
      </c>
      <c r="E7" s="355"/>
      <c r="F7" s="355"/>
      <c r="P7" s="6" t="s">
        <v>36</v>
      </c>
    </row>
    <row r="8" spans="1:17" ht="12.75" customHeight="1">
      <c r="A8" s="371" t="s">
        <v>37</v>
      </c>
      <c r="B8" s="374" t="s">
        <v>24</v>
      </c>
      <c r="C8" s="377" t="s">
        <v>25</v>
      </c>
      <c r="D8" s="380" t="s">
        <v>26</v>
      </c>
      <c r="E8" s="383" t="s">
        <v>38</v>
      </c>
      <c r="F8" s="383"/>
      <c r="G8" s="383"/>
      <c r="H8" s="383"/>
      <c r="I8" s="383"/>
      <c r="J8" s="384" t="s">
        <v>39</v>
      </c>
      <c r="K8" s="384"/>
      <c r="L8" s="384"/>
      <c r="M8" s="384"/>
      <c r="N8" s="384"/>
      <c r="O8" s="384"/>
      <c r="P8" s="388" t="s">
        <v>40</v>
      </c>
    </row>
    <row r="9" spans="1:17" ht="12" customHeight="1">
      <c r="A9" s="372"/>
      <c r="B9" s="375"/>
      <c r="C9" s="378"/>
      <c r="D9" s="381"/>
      <c r="E9" s="391" t="s">
        <v>4</v>
      </c>
      <c r="F9" s="392" t="s">
        <v>41</v>
      </c>
      <c r="G9" s="393" t="s">
        <v>42</v>
      </c>
      <c r="H9" s="394"/>
      <c r="I9" s="380" t="s">
        <v>43</v>
      </c>
      <c r="J9" s="391" t="s">
        <v>4</v>
      </c>
      <c r="K9" s="392" t="s">
        <v>44</v>
      </c>
      <c r="L9" s="392" t="s">
        <v>41</v>
      </c>
      <c r="M9" s="395" t="s">
        <v>42</v>
      </c>
      <c r="N9" s="396"/>
      <c r="O9" s="397" t="s">
        <v>43</v>
      </c>
      <c r="P9" s="389"/>
    </row>
    <row r="10" spans="1:17" ht="21.75" customHeight="1">
      <c r="A10" s="372"/>
      <c r="B10" s="375"/>
      <c r="C10" s="378"/>
      <c r="D10" s="381"/>
      <c r="E10" s="391"/>
      <c r="F10" s="392"/>
      <c r="G10" s="381" t="s">
        <v>158</v>
      </c>
      <c r="H10" s="400" t="s">
        <v>45</v>
      </c>
      <c r="I10" s="381"/>
      <c r="J10" s="391"/>
      <c r="K10" s="392"/>
      <c r="L10" s="392"/>
      <c r="M10" s="397" t="s">
        <v>46</v>
      </c>
      <c r="N10" s="397" t="s">
        <v>45</v>
      </c>
      <c r="O10" s="398"/>
      <c r="P10" s="389"/>
    </row>
    <row r="11" spans="1:17" ht="20.25" customHeight="1">
      <c r="A11" s="372"/>
      <c r="B11" s="375"/>
      <c r="C11" s="378"/>
      <c r="D11" s="381"/>
      <c r="E11" s="391"/>
      <c r="F11" s="392"/>
      <c r="G11" s="381"/>
      <c r="H11" s="400"/>
      <c r="I11" s="381"/>
      <c r="J11" s="391"/>
      <c r="K11" s="392"/>
      <c r="L11" s="392"/>
      <c r="M11" s="398"/>
      <c r="N11" s="398"/>
      <c r="O11" s="398"/>
      <c r="P11" s="389"/>
    </row>
    <row r="12" spans="1:17" ht="25.5" customHeight="1">
      <c r="A12" s="373"/>
      <c r="B12" s="376"/>
      <c r="C12" s="379"/>
      <c r="D12" s="382"/>
      <c r="E12" s="391"/>
      <c r="F12" s="392"/>
      <c r="G12" s="382"/>
      <c r="H12" s="401"/>
      <c r="I12" s="382"/>
      <c r="J12" s="391"/>
      <c r="K12" s="392"/>
      <c r="L12" s="392"/>
      <c r="M12" s="399"/>
      <c r="N12" s="399"/>
      <c r="O12" s="399"/>
      <c r="P12" s="390"/>
    </row>
    <row r="13" spans="1:17" s="13" customFormat="1" ht="12.75" customHeight="1">
      <c r="A13" s="10">
        <v>1</v>
      </c>
      <c r="B13" s="11">
        <f>A13+1</f>
        <v>2</v>
      </c>
      <c r="C13" s="11">
        <f t="shared" ref="C13:P13" si="0">B13+1</f>
        <v>3</v>
      </c>
      <c r="D13" s="11">
        <f t="shared" si="0"/>
        <v>4</v>
      </c>
      <c r="E13" s="11">
        <f t="shared" si="0"/>
        <v>5</v>
      </c>
      <c r="F13" s="11">
        <f t="shared" si="0"/>
        <v>6</v>
      </c>
      <c r="G13" s="11">
        <f t="shared" si="0"/>
        <v>7</v>
      </c>
      <c r="H13" s="11">
        <f t="shared" si="0"/>
        <v>8</v>
      </c>
      <c r="I13" s="11">
        <f t="shared" si="0"/>
        <v>9</v>
      </c>
      <c r="J13" s="11">
        <f t="shared" si="0"/>
        <v>10</v>
      </c>
      <c r="K13" s="11">
        <f t="shared" si="0"/>
        <v>11</v>
      </c>
      <c r="L13" s="11">
        <f t="shared" si="0"/>
        <v>12</v>
      </c>
      <c r="M13" s="11">
        <f t="shared" si="0"/>
        <v>13</v>
      </c>
      <c r="N13" s="11">
        <f t="shared" si="0"/>
        <v>14</v>
      </c>
      <c r="O13" s="11">
        <f t="shared" si="0"/>
        <v>15</v>
      </c>
      <c r="P13" s="11">
        <f t="shared" si="0"/>
        <v>16</v>
      </c>
      <c r="Q13" s="12"/>
    </row>
    <row r="14" spans="1:17">
      <c r="A14" s="385" t="s">
        <v>47</v>
      </c>
      <c r="B14" s="386"/>
      <c r="C14" s="387"/>
      <c r="D14" s="42" t="s">
        <v>48</v>
      </c>
      <c r="E14" s="14">
        <f>E16+E31</f>
        <v>10957.765000000001</v>
      </c>
      <c r="F14" s="14">
        <f t="shared" ref="F14:N14" si="1">F16+F31</f>
        <v>10957.765000000001</v>
      </c>
      <c r="G14" s="14">
        <f t="shared" si="1"/>
        <v>8970.0720000000001</v>
      </c>
      <c r="H14" s="14">
        <f t="shared" si="1"/>
        <v>816.74299999999994</v>
      </c>
      <c r="I14" s="14">
        <f t="shared" si="1"/>
        <v>0</v>
      </c>
      <c r="J14" s="14">
        <f t="shared" si="1"/>
        <v>834.53200000000004</v>
      </c>
      <c r="K14" s="14">
        <f t="shared" si="1"/>
        <v>824.53200000000004</v>
      </c>
      <c r="L14" s="14">
        <f t="shared" si="1"/>
        <v>10</v>
      </c>
      <c r="M14" s="14">
        <f t="shared" si="1"/>
        <v>0</v>
      </c>
      <c r="N14" s="14">
        <f t="shared" si="1"/>
        <v>0</v>
      </c>
      <c r="O14" s="14">
        <f>K14</f>
        <v>824.53200000000004</v>
      </c>
      <c r="P14" s="14">
        <f>P16+P31</f>
        <v>11792.297</v>
      </c>
    </row>
    <row r="15" spans="1:17" ht="0.75" customHeight="1">
      <c r="A15" s="15"/>
      <c r="B15" s="15" t="s">
        <v>49</v>
      </c>
      <c r="C15" s="15"/>
      <c r="D15" s="16" t="s">
        <v>50</v>
      </c>
      <c r="E15" s="17"/>
      <c r="F15" s="17"/>
      <c r="G15" s="17"/>
      <c r="H15" s="17"/>
      <c r="I15" s="17"/>
      <c r="J15" s="17">
        <f>J16</f>
        <v>834.53200000000004</v>
      </c>
      <c r="K15" s="17">
        <f>K16</f>
        <v>824.53200000000004</v>
      </c>
      <c r="L15" s="17">
        <f>L16</f>
        <v>10</v>
      </c>
      <c r="M15" s="18">
        <f>M16</f>
        <v>0</v>
      </c>
      <c r="N15" s="18">
        <f>N16</f>
        <v>0</v>
      </c>
      <c r="O15" s="14">
        <f t="shared" ref="O15:O86" si="2">K15</f>
        <v>824.53200000000004</v>
      </c>
      <c r="P15" s="18">
        <f>E15+J15</f>
        <v>834.53200000000004</v>
      </c>
    </row>
    <row r="16" spans="1:17" ht="59.25" customHeight="1">
      <c r="A16" s="15" t="s">
        <v>51</v>
      </c>
      <c r="B16" s="15" t="s">
        <v>52</v>
      </c>
      <c r="C16" s="15" t="s">
        <v>33</v>
      </c>
      <c r="D16" s="19" t="s">
        <v>21</v>
      </c>
      <c r="E16" s="17">
        <f>F16</f>
        <v>10633.093000000001</v>
      </c>
      <c r="F16" s="17">
        <v>10633.093000000001</v>
      </c>
      <c r="G16" s="17">
        <v>8750.7420000000002</v>
      </c>
      <c r="H16" s="17">
        <v>796.05</v>
      </c>
      <c r="I16" s="17">
        <v>0</v>
      </c>
      <c r="J16" s="14">
        <f>K16+L16</f>
        <v>834.53200000000004</v>
      </c>
      <c r="K16" s="14">
        <v>824.53200000000004</v>
      </c>
      <c r="L16" s="17">
        <v>10</v>
      </c>
      <c r="M16" s="17"/>
      <c r="N16" s="17"/>
      <c r="O16" s="14">
        <f>K16</f>
        <v>824.53200000000004</v>
      </c>
      <c r="P16" s="17">
        <f>E16+J16</f>
        <v>11467.625</v>
      </c>
    </row>
    <row r="17" spans="1:16" ht="25.5" hidden="1" outlineLevel="1">
      <c r="A17" s="15"/>
      <c r="B17" s="15" t="s">
        <v>53</v>
      </c>
      <c r="C17" s="15"/>
      <c r="D17" s="20" t="s">
        <v>54</v>
      </c>
      <c r="E17" s="21"/>
      <c r="F17" s="21"/>
      <c r="G17" s="21"/>
      <c r="H17" s="21"/>
      <c r="I17" s="21"/>
      <c r="J17" s="17">
        <f t="shared" ref="J17:J86" si="3">K17+L17</f>
        <v>0</v>
      </c>
      <c r="K17" s="21"/>
      <c r="L17" s="21"/>
      <c r="M17" s="21"/>
      <c r="N17" s="21"/>
      <c r="O17" s="14">
        <f t="shared" si="2"/>
        <v>0</v>
      </c>
      <c r="P17" s="17"/>
    </row>
    <row r="18" spans="1:16" ht="25.5" hidden="1" outlineLevel="1">
      <c r="A18" s="15"/>
      <c r="B18" s="15" t="s">
        <v>55</v>
      </c>
      <c r="C18" s="15"/>
      <c r="D18" s="16" t="s">
        <v>56</v>
      </c>
      <c r="E18" s="17"/>
      <c r="F18" s="17"/>
      <c r="G18" s="17"/>
      <c r="H18" s="17"/>
      <c r="I18" s="17"/>
      <c r="J18" s="17">
        <f t="shared" si="3"/>
        <v>0</v>
      </c>
      <c r="K18" s="17"/>
      <c r="L18" s="17"/>
      <c r="M18" s="17"/>
      <c r="N18" s="17"/>
      <c r="O18" s="14">
        <f t="shared" si="2"/>
        <v>0</v>
      </c>
      <c r="P18" s="17"/>
    </row>
    <row r="19" spans="1:16" hidden="1" outlineLevel="1">
      <c r="A19" s="15"/>
      <c r="B19" s="15" t="s">
        <v>57</v>
      </c>
      <c r="C19" s="15"/>
      <c r="D19" s="16" t="s">
        <v>58</v>
      </c>
      <c r="E19" s="17"/>
      <c r="F19" s="17"/>
      <c r="G19" s="17"/>
      <c r="H19" s="17"/>
      <c r="I19" s="17"/>
      <c r="J19" s="17">
        <f t="shared" si="3"/>
        <v>0</v>
      </c>
      <c r="K19" s="17"/>
      <c r="L19" s="17"/>
      <c r="M19" s="17"/>
      <c r="N19" s="17"/>
      <c r="O19" s="14">
        <f t="shared" si="2"/>
        <v>0</v>
      </c>
      <c r="P19" s="17"/>
    </row>
    <row r="20" spans="1:16" hidden="1" outlineLevel="1">
      <c r="A20" s="15"/>
      <c r="B20" s="15" t="s">
        <v>59</v>
      </c>
      <c r="C20" s="15"/>
      <c r="D20" s="16" t="s">
        <v>60</v>
      </c>
      <c r="E20" s="17"/>
      <c r="F20" s="17"/>
      <c r="G20" s="17"/>
      <c r="H20" s="17"/>
      <c r="I20" s="17"/>
      <c r="J20" s="17">
        <f t="shared" si="3"/>
        <v>0</v>
      </c>
      <c r="K20" s="17"/>
      <c r="L20" s="17"/>
      <c r="M20" s="17"/>
      <c r="N20" s="17"/>
      <c r="O20" s="14">
        <f t="shared" si="2"/>
        <v>0</v>
      </c>
      <c r="P20" s="17"/>
    </row>
    <row r="21" spans="1:16" hidden="1" outlineLevel="1">
      <c r="A21" s="15"/>
      <c r="B21" s="15" t="s">
        <v>61</v>
      </c>
      <c r="C21" s="15"/>
      <c r="D21" s="16" t="s">
        <v>62</v>
      </c>
      <c r="E21" s="17"/>
      <c r="F21" s="17"/>
      <c r="G21" s="17"/>
      <c r="H21" s="17"/>
      <c r="I21" s="17"/>
      <c r="J21" s="17">
        <f t="shared" si="3"/>
        <v>0</v>
      </c>
      <c r="K21" s="17"/>
      <c r="L21" s="17"/>
      <c r="M21" s="17"/>
      <c r="N21" s="17"/>
      <c r="O21" s="14">
        <f t="shared" si="2"/>
        <v>0</v>
      </c>
      <c r="P21" s="17"/>
    </row>
    <row r="22" spans="1:16" hidden="1" outlineLevel="1">
      <c r="A22" s="15"/>
      <c r="B22" s="15" t="s">
        <v>63</v>
      </c>
      <c r="C22" s="15"/>
      <c r="D22" s="16" t="s">
        <v>64</v>
      </c>
      <c r="E22" s="17"/>
      <c r="F22" s="17"/>
      <c r="G22" s="17"/>
      <c r="H22" s="17"/>
      <c r="I22" s="17"/>
      <c r="J22" s="17">
        <f t="shared" si="3"/>
        <v>0</v>
      </c>
      <c r="K22" s="17"/>
      <c r="L22" s="17"/>
      <c r="M22" s="17"/>
      <c r="N22" s="17"/>
      <c r="O22" s="14">
        <f t="shared" si="2"/>
        <v>0</v>
      </c>
      <c r="P22" s="17"/>
    </row>
    <row r="23" spans="1:16" hidden="1" outlineLevel="1">
      <c r="A23" s="15"/>
      <c r="B23" s="15" t="s">
        <v>65</v>
      </c>
      <c r="C23" s="15"/>
      <c r="D23" s="16" t="s">
        <v>66</v>
      </c>
      <c r="E23" s="17"/>
      <c r="F23" s="17"/>
      <c r="G23" s="17"/>
      <c r="H23" s="17"/>
      <c r="I23" s="17"/>
      <c r="J23" s="17">
        <f t="shared" si="3"/>
        <v>0</v>
      </c>
      <c r="K23" s="17"/>
      <c r="L23" s="17"/>
      <c r="M23" s="17"/>
      <c r="N23" s="17"/>
      <c r="O23" s="14">
        <f t="shared" si="2"/>
        <v>0</v>
      </c>
      <c r="P23" s="17"/>
    </row>
    <row r="24" spans="1:16" ht="0.75" customHeight="1" collapsed="1">
      <c r="A24" s="15"/>
      <c r="B24" s="15"/>
      <c r="C24" s="15"/>
      <c r="D24" s="16"/>
      <c r="E24" s="17"/>
      <c r="F24" s="17"/>
      <c r="G24" s="17"/>
      <c r="H24" s="17"/>
      <c r="I24" s="17"/>
      <c r="J24" s="17">
        <f t="shared" si="3"/>
        <v>0</v>
      </c>
      <c r="K24" s="17"/>
      <c r="L24" s="17"/>
      <c r="M24" s="17"/>
      <c r="N24" s="17"/>
      <c r="O24" s="14">
        <f t="shared" si="2"/>
        <v>0</v>
      </c>
      <c r="P24" s="17"/>
    </row>
    <row r="25" spans="1:16" ht="27" hidden="1" customHeight="1">
      <c r="A25" s="15"/>
      <c r="B25" s="15"/>
      <c r="C25" s="15"/>
      <c r="D25" s="16"/>
      <c r="E25" s="17"/>
      <c r="F25" s="17"/>
      <c r="G25" s="17"/>
      <c r="H25" s="17"/>
      <c r="I25" s="17"/>
      <c r="J25" s="17">
        <f t="shared" si="3"/>
        <v>0</v>
      </c>
      <c r="K25" s="17"/>
      <c r="L25" s="17"/>
      <c r="M25" s="17"/>
      <c r="N25" s="17"/>
      <c r="O25" s="14">
        <f t="shared" si="2"/>
        <v>0</v>
      </c>
      <c r="P25" s="17"/>
    </row>
    <row r="26" spans="1:16" ht="27" hidden="1" customHeight="1">
      <c r="A26" s="15"/>
      <c r="B26" s="15"/>
      <c r="C26" s="15"/>
      <c r="D26" s="16"/>
      <c r="E26" s="17"/>
      <c r="F26" s="17"/>
      <c r="G26" s="17"/>
      <c r="H26" s="17"/>
      <c r="I26" s="17"/>
      <c r="J26" s="17">
        <f t="shared" si="3"/>
        <v>0</v>
      </c>
      <c r="K26" s="17"/>
      <c r="L26" s="17"/>
      <c r="M26" s="17"/>
      <c r="N26" s="17"/>
      <c r="O26" s="14">
        <f t="shared" si="2"/>
        <v>0</v>
      </c>
      <c r="P26" s="17"/>
    </row>
    <row r="27" spans="1:16" ht="27" hidden="1" customHeight="1">
      <c r="A27" s="15"/>
      <c r="B27" s="15"/>
      <c r="C27" s="15"/>
      <c r="D27" s="16"/>
      <c r="E27" s="17"/>
      <c r="F27" s="17"/>
      <c r="G27" s="17"/>
      <c r="H27" s="17"/>
      <c r="I27" s="17"/>
      <c r="J27" s="17">
        <f t="shared" si="3"/>
        <v>0</v>
      </c>
      <c r="K27" s="17"/>
      <c r="L27" s="17"/>
      <c r="M27" s="17"/>
      <c r="N27" s="17"/>
      <c r="O27" s="14">
        <f t="shared" si="2"/>
        <v>0</v>
      </c>
      <c r="P27" s="17"/>
    </row>
    <row r="28" spans="1:16" ht="27" hidden="1" customHeight="1">
      <c r="A28" s="15"/>
      <c r="B28" s="15"/>
      <c r="C28" s="15"/>
      <c r="D28" s="16"/>
      <c r="E28" s="17"/>
      <c r="F28" s="17"/>
      <c r="G28" s="17"/>
      <c r="H28" s="17"/>
      <c r="I28" s="17"/>
      <c r="J28" s="17">
        <f t="shared" si="3"/>
        <v>0</v>
      </c>
      <c r="K28" s="17"/>
      <c r="L28" s="17"/>
      <c r="M28" s="17"/>
      <c r="N28" s="17"/>
      <c r="O28" s="14">
        <f t="shared" si="2"/>
        <v>0</v>
      </c>
      <c r="P28" s="17"/>
    </row>
    <row r="29" spans="1:16" ht="27" hidden="1" customHeight="1">
      <c r="A29" s="15"/>
      <c r="B29" s="15"/>
      <c r="C29" s="15"/>
      <c r="D29" s="16"/>
      <c r="E29" s="17"/>
      <c r="F29" s="17"/>
      <c r="G29" s="17"/>
      <c r="H29" s="17"/>
      <c r="I29" s="17"/>
      <c r="J29" s="17">
        <f t="shared" si="3"/>
        <v>0</v>
      </c>
      <c r="K29" s="17"/>
      <c r="L29" s="17"/>
      <c r="M29" s="17"/>
      <c r="N29" s="17"/>
      <c r="O29" s="14">
        <f t="shared" si="2"/>
        <v>0</v>
      </c>
      <c r="P29" s="17"/>
    </row>
    <row r="30" spans="1:16" ht="27" hidden="1" customHeight="1">
      <c r="A30" s="15"/>
      <c r="B30" s="15"/>
      <c r="C30" s="15"/>
      <c r="D30" s="19"/>
      <c r="E30" s="17"/>
      <c r="F30" s="17"/>
      <c r="G30" s="17"/>
      <c r="H30" s="17"/>
      <c r="I30" s="17"/>
      <c r="J30" s="17">
        <f t="shared" si="3"/>
        <v>0</v>
      </c>
      <c r="K30" s="17"/>
      <c r="L30" s="17"/>
      <c r="M30" s="17"/>
      <c r="N30" s="17"/>
      <c r="O30" s="14">
        <f t="shared" si="2"/>
        <v>0</v>
      </c>
      <c r="P30" s="17"/>
    </row>
    <row r="31" spans="1:16" ht="15.75" customHeight="1">
      <c r="A31" s="15" t="s">
        <v>67</v>
      </c>
      <c r="B31" s="15" t="s">
        <v>68</v>
      </c>
      <c r="C31" s="15" t="s">
        <v>69</v>
      </c>
      <c r="D31" s="22" t="s">
        <v>70</v>
      </c>
      <c r="E31" s="17">
        <f>F31+I31</f>
        <v>324.67200000000003</v>
      </c>
      <c r="F31" s="17">
        <v>324.67200000000003</v>
      </c>
      <c r="G31" s="17">
        <v>219.33</v>
      </c>
      <c r="H31" s="300">
        <v>20.693000000000001</v>
      </c>
      <c r="I31" s="17"/>
      <c r="J31" s="17">
        <f t="shared" si="3"/>
        <v>0</v>
      </c>
      <c r="K31" s="17"/>
      <c r="L31" s="17"/>
      <c r="M31" s="17"/>
      <c r="N31" s="17"/>
      <c r="O31" s="14">
        <f t="shared" si="2"/>
        <v>0</v>
      </c>
      <c r="P31" s="17">
        <f>E31+J31</f>
        <v>324.67200000000003</v>
      </c>
    </row>
    <row r="32" spans="1:16" ht="27" hidden="1" customHeight="1">
      <c r="A32" s="81"/>
      <c r="B32" s="81"/>
      <c r="C32" s="81"/>
      <c r="D32" s="42"/>
      <c r="E32" s="17" t="e">
        <f>+#REF!+#REF!</f>
        <v>#REF!</v>
      </c>
      <c r="F32" s="17"/>
      <c r="G32" s="17"/>
      <c r="H32" s="17"/>
      <c r="I32" s="17"/>
      <c r="J32" s="17">
        <f t="shared" si="3"/>
        <v>0</v>
      </c>
      <c r="K32" s="17"/>
      <c r="L32" s="17"/>
      <c r="M32" s="17"/>
      <c r="N32" s="17"/>
      <c r="O32" s="14">
        <f t="shared" si="2"/>
        <v>0</v>
      </c>
      <c r="P32" s="17" t="e">
        <f>E32+J32</f>
        <v>#REF!</v>
      </c>
    </row>
    <row r="33" spans="1:16" ht="27" hidden="1" customHeight="1">
      <c r="A33" s="81"/>
      <c r="B33" s="81"/>
      <c r="C33" s="81"/>
      <c r="D33" s="42"/>
      <c r="E33" s="17"/>
      <c r="F33" s="17"/>
      <c r="G33" s="17"/>
      <c r="H33" s="17"/>
      <c r="I33" s="17"/>
      <c r="J33" s="17">
        <f t="shared" si="3"/>
        <v>0</v>
      </c>
      <c r="K33" s="17"/>
      <c r="L33" s="17"/>
      <c r="M33" s="17"/>
      <c r="N33" s="17"/>
      <c r="O33" s="14">
        <f t="shared" si="2"/>
        <v>0</v>
      </c>
      <c r="P33" s="17">
        <f>E33+J33</f>
        <v>0</v>
      </c>
    </row>
    <row r="34" spans="1:16" ht="16.5" customHeight="1">
      <c r="A34" s="385" t="s">
        <v>71</v>
      </c>
      <c r="B34" s="386"/>
      <c r="C34" s="387"/>
      <c r="D34" s="20" t="s">
        <v>72</v>
      </c>
      <c r="E34" s="14">
        <f>E35+E36</f>
        <v>678</v>
      </c>
      <c r="F34" s="14">
        <f t="shared" ref="F34:N34" si="4">F35+F36</f>
        <v>678</v>
      </c>
      <c r="G34" s="14">
        <f t="shared" si="4"/>
        <v>0</v>
      </c>
      <c r="H34" s="14">
        <f t="shared" si="4"/>
        <v>0</v>
      </c>
      <c r="I34" s="14">
        <f t="shared" si="4"/>
        <v>0</v>
      </c>
      <c r="J34" s="17">
        <f t="shared" si="3"/>
        <v>0</v>
      </c>
      <c r="K34" s="14">
        <f t="shared" si="4"/>
        <v>0</v>
      </c>
      <c r="L34" s="14">
        <f t="shared" si="4"/>
        <v>0</v>
      </c>
      <c r="M34" s="14">
        <f t="shared" si="4"/>
        <v>0</v>
      </c>
      <c r="N34" s="14">
        <f t="shared" si="4"/>
        <v>0</v>
      </c>
      <c r="O34" s="14">
        <f t="shared" si="2"/>
        <v>0</v>
      </c>
      <c r="P34" s="14">
        <f>E34+J34</f>
        <v>678</v>
      </c>
    </row>
    <row r="35" spans="1:16" ht="21.75" customHeight="1">
      <c r="A35" s="15" t="s">
        <v>73</v>
      </c>
      <c r="B35" s="15" t="s">
        <v>74</v>
      </c>
      <c r="C35" s="15" t="s">
        <v>75</v>
      </c>
      <c r="D35" s="23" t="s">
        <v>76</v>
      </c>
      <c r="E35" s="17">
        <f>F35</f>
        <v>261</v>
      </c>
      <c r="F35" s="17">
        <v>261</v>
      </c>
      <c r="G35" s="17"/>
      <c r="H35" s="17"/>
      <c r="I35" s="17"/>
      <c r="J35" s="17">
        <f t="shared" si="3"/>
        <v>0</v>
      </c>
      <c r="K35" s="17"/>
      <c r="L35" s="17"/>
      <c r="M35" s="17"/>
      <c r="N35" s="17"/>
      <c r="O35" s="14">
        <f t="shared" si="2"/>
        <v>0</v>
      </c>
      <c r="P35" s="17">
        <f>E35</f>
        <v>261</v>
      </c>
    </row>
    <row r="36" spans="1:16" ht="28.5" customHeight="1" outlineLevel="1">
      <c r="A36" s="24" t="s">
        <v>77</v>
      </c>
      <c r="B36" s="24" t="s">
        <v>78</v>
      </c>
      <c r="C36" s="24" t="s">
        <v>79</v>
      </c>
      <c r="D36" s="22" t="s">
        <v>80</v>
      </c>
      <c r="E36" s="17">
        <f>F36</f>
        <v>417</v>
      </c>
      <c r="F36" s="17">
        <v>417</v>
      </c>
      <c r="G36" s="17"/>
      <c r="H36" s="17"/>
      <c r="I36" s="17"/>
      <c r="J36" s="17">
        <f t="shared" si="3"/>
        <v>0</v>
      </c>
      <c r="K36" s="17"/>
      <c r="L36" s="17"/>
      <c r="M36" s="17"/>
      <c r="N36" s="17"/>
      <c r="O36" s="14">
        <f t="shared" si="2"/>
        <v>0</v>
      </c>
      <c r="P36" s="17">
        <f>E36+K36</f>
        <v>417</v>
      </c>
    </row>
    <row r="37" spans="1:16">
      <c r="A37" s="385" t="s">
        <v>81</v>
      </c>
      <c r="B37" s="386"/>
      <c r="C37" s="387"/>
      <c r="D37" s="20" t="s">
        <v>82</v>
      </c>
      <c r="E37" s="14">
        <f>E38</f>
        <v>512.25</v>
      </c>
      <c r="F37" s="14">
        <f t="shared" ref="F37:P37" si="5">F38</f>
        <v>512.25</v>
      </c>
      <c r="G37" s="14">
        <f t="shared" si="5"/>
        <v>0</v>
      </c>
      <c r="H37" s="14">
        <f t="shared" si="5"/>
        <v>0</v>
      </c>
      <c r="I37" s="14">
        <f t="shared" si="5"/>
        <v>0</v>
      </c>
      <c r="J37" s="17">
        <f t="shared" si="3"/>
        <v>0</v>
      </c>
      <c r="K37" s="14">
        <f t="shared" si="5"/>
        <v>0</v>
      </c>
      <c r="L37" s="14">
        <f t="shared" si="5"/>
        <v>0</v>
      </c>
      <c r="M37" s="14">
        <f t="shared" si="5"/>
        <v>0</v>
      </c>
      <c r="N37" s="14">
        <f t="shared" si="5"/>
        <v>0</v>
      </c>
      <c r="O37" s="14">
        <f t="shared" si="2"/>
        <v>0</v>
      </c>
      <c r="P37" s="14">
        <f t="shared" si="5"/>
        <v>512.25</v>
      </c>
    </row>
    <row r="38" spans="1:16">
      <c r="A38" s="15" t="s">
        <v>83</v>
      </c>
      <c r="B38" s="15" t="s">
        <v>84</v>
      </c>
      <c r="C38" s="15" t="s">
        <v>85</v>
      </c>
      <c r="D38" s="16" t="s">
        <v>86</v>
      </c>
      <c r="E38" s="17">
        <f>F38</f>
        <v>512.25</v>
      </c>
      <c r="F38" s="17">
        <v>512.25</v>
      </c>
      <c r="G38" s="17"/>
      <c r="H38" s="17"/>
      <c r="I38" s="17"/>
      <c r="J38" s="17">
        <f t="shared" si="3"/>
        <v>0</v>
      </c>
      <c r="K38" s="17"/>
      <c r="L38" s="17"/>
      <c r="M38" s="17"/>
      <c r="N38" s="17"/>
      <c r="O38" s="14">
        <f t="shared" si="2"/>
        <v>0</v>
      </c>
      <c r="P38" s="17">
        <f>E38</f>
        <v>512.25</v>
      </c>
    </row>
    <row r="39" spans="1:16" ht="17.25" customHeight="1">
      <c r="A39" s="385" t="s">
        <v>87</v>
      </c>
      <c r="B39" s="386"/>
      <c r="C39" s="387"/>
      <c r="D39" s="20" t="s">
        <v>88</v>
      </c>
      <c r="E39" s="14">
        <f>E40</f>
        <v>2399.433</v>
      </c>
      <c r="F39" s="14">
        <f>F40</f>
        <v>2399.433</v>
      </c>
      <c r="G39" s="14">
        <f>G40</f>
        <v>1351.57</v>
      </c>
      <c r="H39" s="14">
        <f>H40</f>
        <v>280.06299999999999</v>
      </c>
      <c r="I39" s="14">
        <f t="shared" ref="I39:N39" si="6">I40</f>
        <v>0</v>
      </c>
      <c r="J39" s="17">
        <f t="shared" si="3"/>
        <v>121.01</v>
      </c>
      <c r="K39" s="14">
        <f t="shared" si="6"/>
        <v>121.01</v>
      </c>
      <c r="L39" s="14">
        <f t="shared" si="6"/>
        <v>0</v>
      </c>
      <c r="M39" s="14">
        <f t="shared" si="6"/>
        <v>0</v>
      </c>
      <c r="N39" s="14">
        <f t="shared" si="6"/>
        <v>0</v>
      </c>
      <c r="O39" s="14">
        <f t="shared" si="2"/>
        <v>121.01</v>
      </c>
      <c r="P39" s="14">
        <f>E39+J39</f>
        <v>2520.4430000000002</v>
      </c>
    </row>
    <row r="40" spans="1:16" ht="42" customHeight="1">
      <c r="A40" s="15" t="s">
        <v>89</v>
      </c>
      <c r="B40" s="15" t="s">
        <v>90</v>
      </c>
      <c r="C40" s="15" t="s">
        <v>91</v>
      </c>
      <c r="D40" s="16" t="s">
        <v>92</v>
      </c>
      <c r="E40" s="17">
        <f>F40</f>
        <v>2399.433</v>
      </c>
      <c r="F40" s="17">
        <v>2399.433</v>
      </c>
      <c r="G40" s="17">
        <v>1351.57</v>
      </c>
      <c r="H40" s="17">
        <v>280.06299999999999</v>
      </c>
      <c r="I40" s="17"/>
      <c r="J40" s="17">
        <f t="shared" si="3"/>
        <v>121.01</v>
      </c>
      <c r="K40" s="17">
        <v>121.01</v>
      </c>
      <c r="L40" s="17"/>
      <c r="M40" s="17"/>
      <c r="N40" s="17"/>
      <c r="O40" s="14">
        <f t="shared" si="2"/>
        <v>121.01</v>
      </c>
      <c r="P40" s="17">
        <f>E40+J40</f>
        <v>2520.4430000000002</v>
      </c>
    </row>
    <row r="41" spans="1:16" ht="18" customHeight="1">
      <c r="A41" s="385" t="s">
        <v>93</v>
      </c>
      <c r="B41" s="386"/>
      <c r="C41" s="387"/>
      <c r="D41" s="20" t="s">
        <v>94</v>
      </c>
      <c r="E41" s="14">
        <f>E45+E48+E46</f>
        <v>6808.7839999999997</v>
      </c>
      <c r="F41" s="14">
        <f t="shared" ref="F41:O41" si="7">F45+F48+F46</f>
        <v>6808.7839999999997</v>
      </c>
      <c r="G41" s="14">
        <f t="shared" si="7"/>
        <v>0</v>
      </c>
      <c r="H41" s="14">
        <f t="shared" si="7"/>
        <v>1000</v>
      </c>
      <c r="I41" s="14">
        <f t="shared" si="7"/>
        <v>0</v>
      </c>
      <c r="J41" s="14">
        <f>J45+J46+J47+J48</f>
        <v>2290.1319999999996</v>
      </c>
      <c r="K41" s="14">
        <f t="shared" si="7"/>
        <v>2120.1320000000001</v>
      </c>
      <c r="L41" s="14">
        <f t="shared" si="7"/>
        <v>0</v>
      </c>
      <c r="M41" s="14">
        <f t="shared" si="7"/>
        <v>0</v>
      </c>
      <c r="N41" s="14">
        <f t="shared" si="7"/>
        <v>0</v>
      </c>
      <c r="O41" s="14">
        <f t="shared" si="7"/>
        <v>2120.1320000000001</v>
      </c>
      <c r="P41" s="14">
        <f>P45+P46+P47+P48</f>
        <v>9098.9159999999993</v>
      </c>
    </row>
    <row r="42" spans="1:16" ht="25.5" hidden="1" customHeight="1" outlineLevel="1">
      <c r="A42" s="15" t="s">
        <v>95</v>
      </c>
      <c r="B42" s="15" t="s">
        <v>96</v>
      </c>
      <c r="C42" s="15" t="s">
        <v>28</v>
      </c>
      <c r="D42" s="16" t="s">
        <v>20</v>
      </c>
      <c r="E42" s="17">
        <f>F42</f>
        <v>0</v>
      </c>
      <c r="F42" s="17"/>
      <c r="G42" s="17"/>
      <c r="H42" s="17"/>
      <c r="I42" s="17"/>
      <c r="J42" s="17">
        <f t="shared" si="3"/>
        <v>0</v>
      </c>
      <c r="K42" s="17"/>
      <c r="L42" s="17"/>
      <c r="M42" s="17"/>
      <c r="N42" s="17"/>
      <c r="O42" s="14">
        <f t="shared" si="2"/>
        <v>0</v>
      </c>
      <c r="P42" s="17">
        <f>E42+J42</f>
        <v>0</v>
      </c>
    </row>
    <row r="43" spans="1:16" ht="17.25" hidden="1" customHeight="1">
      <c r="A43" s="15" t="s">
        <v>97</v>
      </c>
      <c r="B43" s="15" t="s">
        <v>98</v>
      </c>
      <c r="C43" s="15" t="s">
        <v>28</v>
      </c>
      <c r="D43" s="16" t="s">
        <v>30</v>
      </c>
      <c r="E43" s="17">
        <f>F43</f>
        <v>0</v>
      </c>
      <c r="F43" s="17"/>
      <c r="G43" s="17"/>
      <c r="H43" s="17"/>
      <c r="I43" s="17"/>
      <c r="J43" s="17">
        <f t="shared" si="3"/>
        <v>0</v>
      </c>
      <c r="K43" s="17"/>
      <c r="L43" s="17"/>
      <c r="M43" s="17"/>
      <c r="N43" s="17"/>
      <c r="O43" s="14">
        <f t="shared" si="2"/>
        <v>0</v>
      </c>
      <c r="P43" s="17">
        <f>E43+J43</f>
        <v>0</v>
      </c>
    </row>
    <row r="44" spans="1:16" ht="25.5" hidden="1" customHeight="1" outlineLevel="1">
      <c r="A44" s="15" t="s">
        <v>99</v>
      </c>
      <c r="B44" s="15" t="s">
        <v>100</v>
      </c>
      <c r="C44" s="15" t="s">
        <v>28</v>
      </c>
      <c r="D44" s="16" t="s">
        <v>101</v>
      </c>
      <c r="E44" s="17"/>
      <c r="F44" s="17"/>
      <c r="G44" s="17"/>
      <c r="H44" s="17"/>
      <c r="I44" s="17"/>
      <c r="J44" s="17">
        <f t="shared" si="3"/>
        <v>0</v>
      </c>
      <c r="K44" s="17"/>
      <c r="L44" s="17"/>
      <c r="M44" s="17"/>
      <c r="N44" s="17"/>
      <c r="O44" s="14">
        <f t="shared" si="2"/>
        <v>0</v>
      </c>
      <c r="P44" s="17">
        <f>J44+E44</f>
        <v>0</v>
      </c>
    </row>
    <row r="45" spans="1:16" ht="25.5" customHeight="1" outlineLevel="1">
      <c r="A45" s="15" t="s">
        <v>95</v>
      </c>
      <c r="B45" s="15" t="s">
        <v>96</v>
      </c>
      <c r="C45" s="15" t="s">
        <v>28</v>
      </c>
      <c r="D45" s="16" t="s">
        <v>20</v>
      </c>
      <c r="E45" s="17">
        <f>F45</f>
        <v>394.12</v>
      </c>
      <c r="F45" s="17">
        <v>394.12</v>
      </c>
      <c r="G45" s="17"/>
      <c r="H45" s="17"/>
      <c r="I45" s="17"/>
      <c r="J45" s="17">
        <f>K45</f>
        <v>941.35</v>
      </c>
      <c r="K45" s="17">
        <v>941.35</v>
      </c>
      <c r="L45" s="17"/>
      <c r="M45" s="17"/>
      <c r="N45" s="17"/>
      <c r="O45" s="14">
        <f>K45</f>
        <v>941.35</v>
      </c>
      <c r="P45" s="17">
        <f>E45+J45</f>
        <v>1335.47</v>
      </c>
    </row>
    <row r="46" spans="1:16" ht="16.5" customHeight="1" outlineLevel="1">
      <c r="A46" s="15" t="s">
        <v>97</v>
      </c>
      <c r="B46" s="15" t="s">
        <v>98</v>
      </c>
      <c r="C46" s="15" t="s">
        <v>28</v>
      </c>
      <c r="D46" s="23" t="s">
        <v>30</v>
      </c>
      <c r="E46" s="17">
        <f>F46</f>
        <v>235</v>
      </c>
      <c r="F46" s="17">
        <v>235</v>
      </c>
      <c r="G46" s="17"/>
      <c r="H46" s="17"/>
      <c r="I46" s="17"/>
      <c r="J46" s="17">
        <f t="shared" ref="J46" si="8">K46+L46</f>
        <v>0</v>
      </c>
      <c r="K46" s="17"/>
      <c r="L46" s="17"/>
      <c r="M46" s="17"/>
      <c r="N46" s="17"/>
      <c r="O46" s="14">
        <f t="shared" ref="O46" si="9">K46</f>
        <v>0</v>
      </c>
      <c r="P46" s="17">
        <f>E46+J46</f>
        <v>235</v>
      </c>
    </row>
    <row r="47" spans="1:16" ht="30" customHeight="1" outlineLevel="1">
      <c r="A47" s="15" t="s">
        <v>104</v>
      </c>
      <c r="B47" s="15" t="s">
        <v>105</v>
      </c>
      <c r="C47" s="15" t="s">
        <v>31</v>
      </c>
      <c r="D47" s="23" t="s">
        <v>32</v>
      </c>
      <c r="E47" s="17"/>
      <c r="F47" s="17"/>
      <c r="G47" s="17"/>
      <c r="H47" s="17"/>
      <c r="I47" s="17"/>
      <c r="J47" s="17">
        <f>K47</f>
        <v>170</v>
      </c>
      <c r="K47" s="17">
        <v>170</v>
      </c>
      <c r="L47" s="17"/>
      <c r="M47" s="17"/>
      <c r="N47" s="17"/>
      <c r="O47" s="14">
        <f>K47</f>
        <v>170</v>
      </c>
      <c r="P47" s="17">
        <f>O47</f>
        <v>170</v>
      </c>
    </row>
    <row r="48" spans="1:16" ht="16.5" customHeight="1" outlineLevel="1">
      <c r="A48" s="15" t="s">
        <v>102</v>
      </c>
      <c r="B48" s="15" t="s">
        <v>103</v>
      </c>
      <c r="C48" s="15" t="s">
        <v>28</v>
      </c>
      <c r="D48" s="23" t="s">
        <v>29</v>
      </c>
      <c r="E48" s="17">
        <f>F48</f>
        <v>6179.6639999999998</v>
      </c>
      <c r="F48" s="17">
        <v>6179.6639999999998</v>
      </c>
      <c r="G48" s="17"/>
      <c r="H48" s="17">
        <v>1000</v>
      </c>
      <c r="I48" s="17"/>
      <c r="J48" s="17">
        <f t="shared" si="3"/>
        <v>1178.7819999999999</v>
      </c>
      <c r="K48" s="17">
        <v>1178.7819999999999</v>
      </c>
      <c r="L48" s="17"/>
      <c r="M48" s="17"/>
      <c r="N48" s="17"/>
      <c r="O48" s="14">
        <f t="shared" si="2"/>
        <v>1178.7819999999999</v>
      </c>
      <c r="P48" s="17">
        <f>E48+J48</f>
        <v>7358.4459999999999</v>
      </c>
    </row>
    <row r="49" spans="1:17" s="26" customFormat="1" ht="25.5" hidden="1" customHeight="1" outlineLevel="1">
      <c r="A49" s="15" t="s">
        <v>104</v>
      </c>
      <c r="B49" s="15" t="s">
        <v>105</v>
      </c>
      <c r="C49" s="15" t="s">
        <v>31</v>
      </c>
      <c r="D49" s="16" t="s">
        <v>32</v>
      </c>
      <c r="E49" s="17"/>
      <c r="F49" s="17"/>
      <c r="G49" s="17"/>
      <c r="H49" s="17"/>
      <c r="I49" s="17"/>
      <c r="J49" s="17">
        <f t="shared" si="3"/>
        <v>0</v>
      </c>
      <c r="K49" s="17"/>
      <c r="L49" s="17"/>
      <c r="M49" s="17"/>
      <c r="N49" s="17"/>
      <c r="O49" s="14">
        <f t="shared" si="2"/>
        <v>0</v>
      </c>
      <c r="P49" s="17">
        <f>E49+J49</f>
        <v>0</v>
      </c>
      <c r="Q49" s="25"/>
    </row>
    <row r="50" spans="1:17" ht="16.5" customHeight="1" outlineLevel="1">
      <c r="A50" s="406">
        <v>7000</v>
      </c>
      <c r="B50" s="407"/>
      <c r="C50" s="408"/>
      <c r="D50" s="45" t="s">
        <v>106</v>
      </c>
      <c r="E50" s="14">
        <f>E51+E52+E56</f>
        <v>673.279</v>
      </c>
      <c r="F50" s="14">
        <f>F51+F52+F56</f>
        <v>673.279</v>
      </c>
      <c r="G50" s="14">
        <f>G51+G56</f>
        <v>0</v>
      </c>
      <c r="H50" s="14">
        <f>H51+H56</f>
        <v>0</v>
      </c>
      <c r="I50" s="14">
        <f>I51+I56</f>
        <v>0</v>
      </c>
      <c r="J50" s="14">
        <f>J51+J52+J55+J56+J53+J54</f>
        <v>12887.05</v>
      </c>
      <c r="K50" s="14">
        <f t="shared" ref="K50:P50" si="10">K51+K52+K55+K56+K53+K54</f>
        <v>12837.05</v>
      </c>
      <c r="L50" s="14">
        <f t="shared" si="10"/>
        <v>50</v>
      </c>
      <c r="M50" s="14">
        <f t="shared" si="10"/>
        <v>0</v>
      </c>
      <c r="N50" s="14">
        <f t="shared" si="10"/>
        <v>0</v>
      </c>
      <c r="O50" s="14">
        <f t="shared" si="10"/>
        <v>12837.05</v>
      </c>
      <c r="P50" s="14">
        <f t="shared" si="10"/>
        <v>13560.329</v>
      </c>
    </row>
    <row r="51" spans="1:17" ht="16.5" customHeight="1" outlineLevel="1">
      <c r="A51" s="15" t="s">
        <v>159</v>
      </c>
      <c r="B51" s="15" t="s">
        <v>160</v>
      </c>
      <c r="C51" s="15" t="s">
        <v>146</v>
      </c>
      <c r="D51" s="16" t="s">
        <v>339</v>
      </c>
      <c r="E51" s="17">
        <f>F51</f>
        <v>207.97900000000001</v>
      </c>
      <c r="F51" s="17">
        <v>207.97900000000001</v>
      </c>
      <c r="G51" s="14"/>
      <c r="H51" s="14"/>
      <c r="I51" s="14"/>
      <c r="J51" s="17">
        <f t="shared" si="3"/>
        <v>0</v>
      </c>
      <c r="K51" s="14"/>
      <c r="L51" s="14"/>
      <c r="M51" s="14"/>
      <c r="N51" s="14"/>
      <c r="O51" s="14"/>
      <c r="P51" s="17">
        <f>E51+J51</f>
        <v>207.97900000000001</v>
      </c>
    </row>
    <row r="52" spans="1:17" ht="41.25" customHeight="1" outlineLevel="1">
      <c r="A52" s="15" t="s">
        <v>117</v>
      </c>
      <c r="B52" s="15" t="s">
        <v>118</v>
      </c>
      <c r="C52" s="15" t="s">
        <v>34</v>
      </c>
      <c r="D52" s="16" t="s">
        <v>19</v>
      </c>
      <c r="E52" s="17">
        <f>F52</f>
        <v>255</v>
      </c>
      <c r="F52" s="17">
        <v>255</v>
      </c>
      <c r="G52" s="14"/>
      <c r="H52" s="14"/>
      <c r="I52" s="14"/>
      <c r="J52" s="17">
        <f>K52</f>
        <v>159.46</v>
      </c>
      <c r="K52" s="17">
        <v>159.46</v>
      </c>
      <c r="L52" s="14"/>
      <c r="M52" s="14"/>
      <c r="N52" s="14"/>
      <c r="O52" s="14">
        <f>K52</f>
        <v>159.46</v>
      </c>
      <c r="P52" s="17">
        <f>E52+J52</f>
        <v>414.46000000000004</v>
      </c>
    </row>
    <row r="53" spans="1:17" ht="41.25" customHeight="1" outlineLevel="1">
      <c r="A53" s="15" t="s">
        <v>162</v>
      </c>
      <c r="B53" s="15" t="s">
        <v>151</v>
      </c>
      <c r="C53" s="15" t="s">
        <v>34</v>
      </c>
      <c r="D53" s="16" t="s">
        <v>280</v>
      </c>
      <c r="E53" s="17"/>
      <c r="F53" s="17"/>
      <c r="G53" s="14"/>
      <c r="H53" s="14"/>
      <c r="I53" s="14"/>
      <c r="J53" s="17">
        <f>K53</f>
        <v>0</v>
      </c>
      <c r="K53" s="17"/>
      <c r="L53" s="14"/>
      <c r="M53" s="14"/>
      <c r="N53" s="14"/>
      <c r="O53" s="14">
        <f>K53</f>
        <v>0</v>
      </c>
      <c r="P53" s="17">
        <f>E53+J53</f>
        <v>0</v>
      </c>
    </row>
    <row r="54" spans="1:17" ht="34.5" customHeight="1" outlineLevel="1">
      <c r="A54" s="15" t="s">
        <v>112</v>
      </c>
      <c r="B54" s="15" t="s">
        <v>113</v>
      </c>
      <c r="C54" s="15" t="s">
        <v>27</v>
      </c>
      <c r="D54" s="280" t="s">
        <v>17</v>
      </c>
      <c r="E54" s="17"/>
      <c r="F54" s="17"/>
      <c r="G54" s="14"/>
      <c r="H54" s="14"/>
      <c r="I54" s="14"/>
      <c r="J54" s="17">
        <f>K54</f>
        <v>10735.838</v>
      </c>
      <c r="K54" s="17">
        <v>10735.838</v>
      </c>
      <c r="L54" s="14"/>
      <c r="M54" s="14"/>
      <c r="N54" s="14"/>
      <c r="O54" s="14">
        <f>J54</f>
        <v>10735.838</v>
      </c>
      <c r="P54" s="17">
        <f>K54</f>
        <v>10735.838</v>
      </c>
    </row>
    <row r="55" spans="1:17" ht="41.25" customHeight="1" outlineLevel="1">
      <c r="A55" s="15" t="s">
        <v>114</v>
      </c>
      <c r="B55" s="15" t="s">
        <v>115</v>
      </c>
      <c r="C55" s="15" t="s">
        <v>27</v>
      </c>
      <c r="D55" s="16" t="s">
        <v>18</v>
      </c>
      <c r="E55" s="17"/>
      <c r="F55" s="17"/>
      <c r="G55" s="14"/>
      <c r="H55" s="14"/>
      <c r="I55" s="14"/>
      <c r="J55" s="17">
        <f>K55</f>
        <v>1742.752</v>
      </c>
      <c r="K55" s="17">
        <v>1742.752</v>
      </c>
      <c r="L55" s="14"/>
      <c r="M55" s="14"/>
      <c r="N55" s="14"/>
      <c r="O55" s="14">
        <f>K55</f>
        <v>1742.752</v>
      </c>
      <c r="P55" s="17">
        <f>E55+J55</f>
        <v>1742.752</v>
      </c>
    </row>
    <row r="56" spans="1:17" ht="15.75" customHeight="1">
      <c r="A56" s="15" t="s">
        <v>107</v>
      </c>
      <c r="B56" s="15" t="s">
        <v>108</v>
      </c>
      <c r="C56" s="15" t="s">
        <v>109</v>
      </c>
      <c r="D56" s="16" t="s">
        <v>110</v>
      </c>
      <c r="E56" s="17">
        <f>F56</f>
        <v>210.3</v>
      </c>
      <c r="F56" s="17">
        <v>210.3</v>
      </c>
      <c r="G56" s="17"/>
      <c r="H56" s="17"/>
      <c r="I56" s="17"/>
      <c r="J56" s="17">
        <f t="shared" si="3"/>
        <v>249</v>
      </c>
      <c r="K56" s="17">
        <v>199</v>
      </c>
      <c r="L56" s="17">
        <v>50</v>
      </c>
      <c r="M56" s="17"/>
      <c r="N56" s="17"/>
      <c r="O56" s="14">
        <v>199</v>
      </c>
      <c r="P56" s="17">
        <f>E56+J56</f>
        <v>459.3</v>
      </c>
    </row>
    <row r="57" spans="1:17" ht="15.75" hidden="1" customHeight="1" outlineLevel="1">
      <c r="A57" s="406">
        <v>7300</v>
      </c>
      <c r="B57" s="407"/>
      <c r="C57" s="408"/>
      <c r="D57" s="43" t="s">
        <v>111</v>
      </c>
      <c r="E57" s="14">
        <f>E58+E59</f>
        <v>0</v>
      </c>
      <c r="F57" s="14">
        <f t="shared" ref="F57:N57" si="11">F58+F59</f>
        <v>0</v>
      </c>
      <c r="G57" s="14">
        <f t="shared" si="11"/>
        <v>0</v>
      </c>
      <c r="H57" s="14">
        <f t="shared" si="11"/>
        <v>0</v>
      </c>
      <c r="I57" s="14">
        <f t="shared" si="11"/>
        <v>0</v>
      </c>
      <c r="J57" s="17">
        <f t="shared" si="3"/>
        <v>0</v>
      </c>
      <c r="K57" s="14">
        <f t="shared" si="11"/>
        <v>0</v>
      </c>
      <c r="L57" s="14">
        <f t="shared" si="11"/>
        <v>0</v>
      </c>
      <c r="M57" s="14">
        <f t="shared" si="11"/>
        <v>0</v>
      </c>
      <c r="N57" s="14">
        <f t="shared" si="11"/>
        <v>0</v>
      </c>
      <c r="O57" s="14">
        <f t="shared" si="2"/>
        <v>0</v>
      </c>
      <c r="P57" s="14">
        <f>P58+P59</f>
        <v>0</v>
      </c>
    </row>
    <row r="58" spans="1:17" ht="28.5" hidden="1" customHeight="1" outlineLevel="1">
      <c r="A58" s="15" t="s">
        <v>112</v>
      </c>
      <c r="B58" s="15" t="s">
        <v>113</v>
      </c>
      <c r="C58" s="15" t="s">
        <v>27</v>
      </c>
      <c r="D58" s="27" t="s">
        <v>17</v>
      </c>
      <c r="E58" s="17"/>
      <c r="F58" s="17"/>
      <c r="G58" s="17"/>
      <c r="H58" s="17"/>
      <c r="I58" s="17"/>
      <c r="J58" s="17">
        <f t="shared" si="3"/>
        <v>0</v>
      </c>
      <c r="K58" s="17"/>
      <c r="L58" s="17"/>
      <c r="M58" s="17"/>
      <c r="N58" s="17"/>
      <c r="O58" s="14">
        <f t="shared" si="2"/>
        <v>0</v>
      </c>
      <c r="P58" s="17">
        <f>E58+J58</f>
        <v>0</v>
      </c>
    </row>
    <row r="59" spans="1:17" ht="29.25" hidden="1" customHeight="1">
      <c r="A59" s="15" t="s">
        <v>114</v>
      </c>
      <c r="B59" s="15" t="s">
        <v>115</v>
      </c>
      <c r="C59" s="15" t="s">
        <v>27</v>
      </c>
      <c r="D59" s="16" t="s">
        <v>18</v>
      </c>
      <c r="E59" s="17"/>
      <c r="F59" s="17"/>
      <c r="G59" s="17"/>
      <c r="H59" s="17"/>
      <c r="I59" s="17"/>
      <c r="J59" s="17">
        <f t="shared" si="3"/>
        <v>0</v>
      </c>
      <c r="K59" s="17"/>
      <c r="L59" s="17"/>
      <c r="M59" s="17"/>
      <c r="N59" s="17"/>
      <c r="O59" s="14">
        <f t="shared" si="2"/>
        <v>0</v>
      </c>
      <c r="P59" s="17">
        <f>E59+J59</f>
        <v>0</v>
      </c>
    </row>
    <row r="60" spans="1:17" ht="29.25" hidden="1" customHeight="1">
      <c r="A60" s="406">
        <v>7400</v>
      </c>
      <c r="B60" s="407"/>
      <c r="C60" s="408"/>
      <c r="D60" s="20" t="s">
        <v>116</v>
      </c>
      <c r="E60" s="14">
        <f>E61+E62</f>
        <v>510</v>
      </c>
      <c r="F60" s="14">
        <f t="shared" ref="F60:N60" si="12">F61+F62</f>
        <v>510</v>
      </c>
      <c r="G60" s="14">
        <f t="shared" si="12"/>
        <v>0</v>
      </c>
      <c r="H60" s="14">
        <f t="shared" si="12"/>
        <v>0</v>
      </c>
      <c r="I60" s="14">
        <f t="shared" si="12"/>
        <v>0</v>
      </c>
      <c r="J60" s="17">
        <f t="shared" si="3"/>
        <v>0</v>
      </c>
      <c r="K60" s="14">
        <f t="shared" si="12"/>
        <v>0</v>
      </c>
      <c r="L60" s="14">
        <f t="shared" si="12"/>
        <v>0</v>
      </c>
      <c r="M60" s="14">
        <f t="shared" si="12"/>
        <v>0</v>
      </c>
      <c r="N60" s="14">
        <f t="shared" si="12"/>
        <v>0</v>
      </c>
      <c r="O60" s="14">
        <f t="shared" si="2"/>
        <v>0</v>
      </c>
      <c r="P60" s="14">
        <f>P61+P62</f>
        <v>510</v>
      </c>
    </row>
    <row r="61" spans="1:17" ht="40.5" hidden="1" customHeight="1">
      <c r="A61" s="15" t="s">
        <v>117</v>
      </c>
      <c r="B61" s="15" t="s">
        <v>118</v>
      </c>
      <c r="C61" s="15" t="s">
        <v>34</v>
      </c>
      <c r="D61" s="16" t="s">
        <v>19</v>
      </c>
      <c r="E61" s="17">
        <f>F61</f>
        <v>510</v>
      </c>
      <c r="F61" s="17">
        <v>510</v>
      </c>
      <c r="G61" s="17"/>
      <c r="H61" s="17"/>
      <c r="I61" s="17"/>
      <c r="J61" s="17">
        <f t="shared" si="3"/>
        <v>0</v>
      </c>
      <c r="K61" s="17"/>
      <c r="L61" s="17"/>
      <c r="M61" s="17"/>
      <c r="N61" s="17"/>
      <c r="O61" s="14">
        <f t="shared" si="2"/>
        <v>0</v>
      </c>
      <c r="P61" s="17">
        <f>E61+J61</f>
        <v>510</v>
      </c>
    </row>
    <row r="62" spans="1:17" ht="29.25" hidden="1" customHeight="1">
      <c r="A62" s="15" t="s">
        <v>162</v>
      </c>
      <c r="B62" s="15" t="s">
        <v>151</v>
      </c>
      <c r="C62" s="15" t="s">
        <v>34</v>
      </c>
      <c r="D62" s="16" t="s">
        <v>163</v>
      </c>
      <c r="E62" s="17"/>
      <c r="F62" s="17"/>
      <c r="G62" s="17"/>
      <c r="H62" s="17"/>
      <c r="I62" s="17"/>
      <c r="J62" s="17">
        <f t="shared" si="3"/>
        <v>0</v>
      </c>
      <c r="K62" s="17"/>
      <c r="L62" s="17"/>
      <c r="M62" s="17"/>
      <c r="N62" s="17"/>
      <c r="O62" s="14">
        <f t="shared" si="2"/>
        <v>0</v>
      </c>
      <c r="P62" s="17">
        <f>E62+J62</f>
        <v>0</v>
      </c>
    </row>
    <row r="63" spans="1:17" ht="27" hidden="1" customHeight="1" outlineLevel="1">
      <c r="A63" s="15"/>
      <c r="B63" s="15" t="s">
        <v>119</v>
      </c>
      <c r="C63" s="15"/>
      <c r="D63" s="16" t="s">
        <v>120</v>
      </c>
      <c r="E63" s="17"/>
      <c r="F63" s="17"/>
      <c r="G63" s="17"/>
      <c r="H63" s="17"/>
      <c r="I63" s="17"/>
      <c r="J63" s="17">
        <f t="shared" si="3"/>
        <v>0</v>
      </c>
      <c r="K63" s="17"/>
      <c r="L63" s="17"/>
      <c r="M63" s="17"/>
      <c r="N63" s="17"/>
      <c r="O63" s="14">
        <f t="shared" si="2"/>
        <v>0</v>
      </c>
      <c r="P63" s="17"/>
    </row>
    <row r="64" spans="1:17" ht="27" hidden="1" customHeight="1">
      <c r="A64" s="15"/>
      <c r="B64" s="15"/>
      <c r="C64" s="15"/>
      <c r="D64" s="16"/>
      <c r="E64" s="17" t="e">
        <f>+#REF!+#REF!</f>
        <v>#REF!</v>
      </c>
      <c r="F64" s="17"/>
      <c r="G64" s="17"/>
      <c r="H64" s="17"/>
      <c r="I64" s="17"/>
      <c r="J64" s="17">
        <f t="shared" si="3"/>
        <v>0</v>
      </c>
      <c r="K64" s="17"/>
      <c r="L64" s="17"/>
      <c r="M64" s="17"/>
      <c r="N64" s="17"/>
      <c r="O64" s="14">
        <f t="shared" si="2"/>
        <v>0</v>
      </c>
      <c r="P64" s="17" t="e">
        <f>E64+J64</f>
        <v>#REF!</v>
      </c>
    </row>
    <row r="65" spans="1:17" ht="27" hidden="1" customHeight="1">
      <c r="A65" s="15"/>
      <c r="B65" s="15"/>
      <c r="C65" s="15"/>
      <c r="D65" s="16"/>
      <c r="E65" s="17" t="e">
        <f>+#REF!+#REF!</f>
        <v>#REF!</v>
      </c>
      <c r="F65" s="17"/>
      <c r="G65" s="17"/>
      <c r="H65" s="17"/>
      <c r="I65" s="17"/>
      <c r="J65" s="17">
        <f t="shared" si="3"/>
        <v>0</v>
      </c>
      <c r="K65" s="17"/>
      <c r="L65" s="17"/>
      <c r="M65" s="17"/>
      <c r="N65" s="17"/>
      <c r="O65" s="14">
        <f t="shared" si="2"/>
        <v>0</v>
      </c>
      <c r="P65" s="17" t="e">
        <f>E65+J65</f>
        <v>#REF!</v>
      </c>
    </row>
    <row r="66" spans="1:17" hidden="1">
      <c r="A66" s="81"/>
      <c r="B66" s="81"/>
      <c r="C66" s="81"/>
      <c r="D66" s="20"/>
      <c r="E66" s="17" t="e">
        <f>+#REF!+#REF!</f>
        <v>#REF!</v>
      </c>
      <c r="F66" s="17"/>
      <c r="G66" s="17"/>
      <c r="H66" s="17"/>
      <c r="I66" s="17"/>
      <c r="J66" s="17">
        <f t="shared" si="3"/>
        <v>0</v>
      </c>
      <c r="K66" s="17">
        <f>K62+K67</f>
        <v>0</v>
      </c>
      <c r="L66" s="17">
        <f>L62+L67</f>
        <v>0</v>
      </c>
      <c r="M66" s="17">
        <f>M62+M67</f>
        <v>0</v>
      </c>
      <c r="N66" s="17">
        <f>N62+N67</f>
        <v>0</v>
      </c>
      <c r="O66" s="14">
        <f t="shared" si="2"/>
        <v>0</v>
      </c>
      <c r="P66" s="17" t="e">
        <f>E66+J66</f>
        <v>#REF!</v>
      </c>
    </row>
    <row r="67" spans="1:17" ht="27" hidden="1" customHeight="1">
      <c r="A67" s="15"/>
      <c r="B67" s="15" t="s">
        <v>121</v>
      </c>
      <c r="C67" s="15"/>
      <c r="D67" s="28" t="s">
        <v>122</v>
      </c>
      <c r="E67" s="17"/>
      <c r="F67" s="17"/>
      <c r="G67" s="17" t="s">
        <v>123</v>
      </c>
      <c r="H67" s="17"/>
      <c r="I67" s="17" t="s">
        <v>123</v>
      </c>
      <c r="J67" s="17">
        <f t="shared" si="3"/>
        <v>0</v>
      </c>
      <c r="K67" s="17"/>
      <c r="L67" s="17"/>
      <c r="M67" s="17"/>
      <c r="N67" s="17"/>
      <c r="O67" s="14">
        <f t="shared" si="2"/>
        <v>0</v>
      </c>
      <c r="P67" s="17">
        <f>E67+J67</f>
        <v>0</v>
      </c>
    </row>
    <row r="68" spans="1:17" ht="27" hidden="1" customHeight="1">
      <c r="A68" s="15"/>
      <c r="B68" s="15"/>
      <c r="C68" s="15"/>
      <c r="D68" s="16"/>
      <c r="E68" s="17" t="e">
        <f>#REF!+#REF!</f>
        <v>#REF!</v>
      </c>
      <c r="F68" s="17"/>
      <c r="G68" s="17"/>
      <c r="H68" s="17"/>
      <c r="I68" s="17"/>
      <c r="J68" s="17">
        <f t="shared" si="3"/>
        <v>0</v>
      </c>
      <c r="K68" s="17"/>
      <c r="L68" s="17"/>
      <c r="M68" s="17"/>
      <c r="N68" s="17"/>
      <c r="O68" s="14">
        <f t="shared" si="2"/>
        <v>0</v>
      </c>
      <c r="P68" s="17" t="e">
        <f>E68+J68</f>
        <v>#REF!</v>
      </c>
    </row>
    <row r="69" spans="1:17" ht="27" hidden="1" customHeight="1">
      <c r="A69" s="81"/>
      <c r="B69" s="81"/>
      <c r="C69" s="81"/>
      <c r="D69" s="20"/>
      <c r="E69" s="14"/>
      <c r="F69" s="14"/>
      <c r="G69" s="14"/>
      <c r="H69" s="14"/>
      <c r="I69" s="14"/>
      <c r="J69" s="17">
        <f t="shared" si="3"/>
        <v>0</v>
      </c>
      <c r="K69" s="14"/>
      <c r="L69" s="14"/>
      <c r="M69" s="14"/>
      <c r="N69" s="14"/>
      <c r="O69" s="14">
        <f t="shared" si="2"/>
        <v>0</v>
      </c>
      <c r="P69" s="14"/>
    </row>
    <row r="70" spans="1:17" hidden="1">
      <c r="A70" s="29"/>
      <c r="B70" s="29"/>
      <c r="C70" s="29"/>
      <c r="D70" s="29"/>
      <c r="E70" s="29"/>
      <c r="F70" s="29"/>
      <c r="G70" s="29"/>
      <c r="H70" s="29"/>
      <c r="I70" s="29"/>
      <c r="J70" s="17">
        <f t="shared" si="3"/>
        <v>0</v>
      </c>
      <c r="K70" s="29"/>
      <c r="L70" s="29"/>
      <c r="M70" s="29"/>
      <c r="N70" s="29"/>
      <c r="O70" s="14">
        <f t="shared" si="2"/>
        <v>0</v>
      </c>
      <c r="P70" s="29"/>
    </row>
    <row r="71" spans="1:17" ht="27" hidden="1" customHeight="1" outlineLevel="1">
      <c r="A71" s="81"/>
      <c r="B71" s="81">
        <v>180000</v>
      </c>
      <c r="C71" s="81"/>
      <c r="D71" s="20" t="s">
        <v>124</v>
      </c>
      <c r="E71" s="17" t="e">
        <f>+#REF!+#REF!</f>
        <v>#REF!</v>
      </c>
      <c r="F71" s="17"/>
      <c r="G71" s="17">
        <f t="shared" ref="G71:N71" si="13">+G72</f>
        <v>0</v>
      </c>
      <c r="H71" s="17"/>
      <c r="I71" s="17">
        <f t="shared" si="13"/>
        <v>0</v>
      </c>
      <c r="J71" s="17">
        <f t="shared" si="3"/>
        <v>0</v>
      </c>
      <c r="K71" s="17">
        <f t="shared" si="13"/>
        <v>0</v>
      </c>
      <c r="L71" s="17">
        <f t="shared" si="13"/>
        <v>0</v>
      </c>
      <c r="M71" s="17">
        <f t="shared" si="13"/>
        <v>0</v>
      </c>
      <c r="N71" s="17">
        <f t="shared" si="13"/>
        <v>0</v>
      </c>
      <c r="O71" s="14">
        <f t="shared" si="2"/>
        <v>0</v>
      </c>
      <c r="P71" s="17" t="e">
        <f t="shared" ref="P71:P79" si="14">E71+J71</f>
        <v>#REF!</v>
      </c>
    </row>
    <row r="72" spans="1:17" ht="27" hidden="1" customHeight="1" outlineLevel="1">
      <c r="A72" s="15"/>
      <c r="B72" s="15">
        <v>180109</v>
      </c>
      <c r="C72" s="15"/>
      <c r="D72" s="16" t="s">
        <v>125</v>
      </c>
      <c r="E72" s="17" t="e">
        <f>+#REF!+#REF!</f>
        <v>#REF!</v>
      </c>
      <c r="F72" s="17"/>
      <c r="G72" s="17"/>
      <c r="H72" s="17"/>
      <c r="I72" s="17"/>
      <c r="J72" s="17">
        <f t="shared" si="3"/>
        <v>0</v>
      </c>
      <c r="K72" s="17"/>
      <c r="L72" s="17"/>
      <c r="M72" s="17"/>
      <c r="N72" s="17"/>
      <c r="O72" s="14">
        <f t="shared" si="2"/>
        <v>0</v>
      </c>
      <c r="P72" s="17" t="e">
        <f t="shared" si="14"/>
        <v>#REF!</v>
      </c>
    </row>
    <row r="73" spans="1:17" ht="27" hidden="1" customHeight="1" outlineLevel="1">
      <c r="A73" s="81"/>
      <c r="B73" s="81">
        <v>200000</v>
      </c>
      <c r="C73" s="81"/>
      <c r="D73" s="20" t="s">
        <v>126</v>
      </c>
      <c r="E73" s="17" t="e">
        <f>+#REF!+#REF!</f>
        <v>#REF!</v>
      </c>
      <c r="F73" s="17"/>
      <c r="G73" s="17">
        <f>+G75</f>
        <v>0</v>
      </c>
      <c r="H73" s="17"/>
      <c r="I73" s="17">
        <f>+I75</f>
        <v>0</v>
      </c>
      <c r="J73" s="17">
        <f t="shared" si="3"/>
        <v>0</v>
      </c>
      <c r="K73" s="17">
        <f>K74+K75</f>
        <v>0</v>
      </c>
      <c r="L73" s="17">
        <f>L74+L75</f>
        <v>0</v>
      </c>
      <c r="M73" s="17">
        <f>M74+M75</f>
        <v>0</v>
      </c>
      <c r="N73" s="17">
        <f>N74+N75</f>
        <v>0</v>
      </c>
      <c r="O73" s="14">
        <f t="shared" si="2"/>
        <v>0</v>
      </c>
      <c r="P73" s="17" t="e">
        <f t="shared" si="14"/>
        <v>#REF!</v>
      </c>
    </row>
    <row r="74" spans="1:17" ht="27" hidden="1" customHeight="1" outlineLevel="1">
      <c r="A74" s="15"/>
      <c r="B74" s="15" t="s">
        <v>127</v>
      </c>
      <c r="C74" s="15"/>
      <c r="D74" s="28" t="s">
        <v>128</v>
      </c>
      <c r="E74" s="17"/>
      <c r="F74" s="17"/>
      <c r="G74" s="17"/>
      <c r="H74" s="17"/>
      <c r="I74" s="17"/>
      <c r="J74" s="17">
        <f t="shared" si="3"/>
        <v>0</v>
      </c>
      <c r="K74" s="17"/>
      <c r="L74" s="17"/>
      <c r="M74" s="17"/>
      <c r="N74" s="17"/>
      <c r="O74" s="14">
        <f t="shared" si="2"/>
        <v>0</v>
      </c>
      <c r="P74" s="17">
        <f t="shared" si="14"/>
        <v>0</v>
      </c>
    </row>
    <row r="75" spans="1:17" ht="27" hidden="1" customHeight="1" outlineLevel="1">
      <c r="A75" s="15"/>
      <c r="B75" s="15" t="s">
        <v>129</v>
      </c>
      <c r="C75" s="15"/>
      <c r="D75" s="28" t="s">
        <v>130</v>
      </c>
      <c r="E75" s="17" t="e">
        <f>+#REF!+#REF!</f>
        <v>#REF!</v>
      </c>
      <c r="F75" s="17"/>
      <c r="G75" s="17"/>
      <c r="H75" s="17"/>
      <c r="I75" s="17"/>
      <c r="J75" s="17">
        <f t="shared" si="3"/>
        <v>0</v>
      </c>
      <c r="K75" s="17"/>
      <c r="L75" s="17"/>
      <c r="M75" s="17"/>
      <c r="N75" s="17"/>
      <c r="O75" s="14">
        <f t="shared" si="2"/>
        <v>0</v>
      </c>
      <c r="P75" s="17" t="e">
        <f t="shared" si="14"/>
        <v>#REF!</v>
      </c>
    </row>
    <row r="76" spans="1:17" s="31" customFormat="1" ht="27" hidden="1" customHeight="1" outlineLevel="1">
      <c r="A76" s="81"/>
      <c r="B76" s="81" t="s">
        <v>131</v>
      </c>
      <c r="C76" s="81"/>
      <c r="D76" s="20" t="s">
        <v>132</v>
      </c>
      <c r="E76" s="17" t="e">
        <f>+#REF!+#REF!</f>
        <v>#REF!</v>
      </c>
      <c r="F76" s="17"/>
      <c r="G76" s="17"/>
      <c r="H76" s="17"/>
      <c r="I76" s="17"/>
      <c r="J76" s="17">
        <f t="shared" si="3"/>
        <v>0</v>
      </c>
      <c r="K76" s="17"/>
      <c r="L76" s="17"/>
      <c r="M76" s="17"/>
      <c r="N76" s="17"/>
      <c r="O76" s="14">
        <f t="shared" si="2"/>
        <v>0</v>
      </c>
      <c r="P76" s="17" t="e">
        <f t="shared" si="14"/>
        <v>#REF!</v>
      </c>
      <c r="Q76" s="30"/>
    </row>
    <row r="77" spans="1:17" collapsed="1">
      <c r="A77" s="385" t="s">
        <v>133</v>
      </c>
      <c r="B77" s="386"/>
      <c r="C77" s="387"/>
      <c r="D77" s="20" t="s">
        <v>134</v>
      </c>
      <c r="E77" s="14">
        <f>E78+E79+E80</f>
        <v>93.872</v>
      </c>
      <c r="F77" s="14">
        <f>F78+F79+F80</f>
        <v>43.872</v>
      </c>
      <c r="G77" s="14">
        <f t="shared" ref="G77:P77" si="15">G78+G79+G80</f>
        <v>0</v>
      </c>
      <c r="H77" s="14">
        <f t="shared" si="15"/>
        <v>0</v>
      </c>
      <c r="I77" s="14">
        <f t="shared" si="15"/>
        <v>0</v>
      </c>
      <c r="J77" s="14">
        <f t="shared" si="15"/>
        <v>150</v>
      </c>
      <c r="K77" s="14">
        <f t="shared" si="15"/>
        <v>0</v>
      </c>
      <c r="L77" s="14">
        <f t="shared" si="15"/>
        <v>150</v>
      </c>
      <c r="M77" s="14">
        <f t="shared" si="15"/>
        <v>0</v>
      </c>
      <c r="N77" s="14">
        <f t="shared" si="15"/>
        <v>0</v>
      </c>
      <c r="O77" s="14">
        <f t="shared" si="15"/>
        <v>0</v>
      </c>
      <c r="P77" s="14">
        <f t="shared" si="15"/>
        <v>243.87200000000001</v>
      </c>
    </row>
    <row r="78" spans="1:17" ht="27.75" customHeight="1">
      <c r="A78" s="32" t="s">
        <v>135</v>
      </c>
      <c r="B78" s="32" t="s">
        <v>136</v>
      </c>
      <c r="C78" s="32" t="s">
        <v>137</v>
      </c>
      <c r="D78" s="22" t="s">
        <v>138</v>
      </c>
      <c r="E78" s="17"/>
      <c r="F78" s="17"/>
      <c r="G78" s="17"/>
      <c r="H78" s="17"/>
      <c r="I78" s="17"/>
      <c r="J78" s="17">
        <f t="shared" si="3"/>
        <v>150</v>
      </c>
      <c r="K78" s="17"/>
      <c r="L78" s="17">
        <v>150</v>
      </c>
      <c r="M78" s="17"/>
      <c r="N78" s="17"/>
      <c r="O78" s="14">
        <f t="shared" si="2"/>
        <v>0</v>
      </c>
      <c r="P78" s="17">
        <f t="shared" si="14"/>
        <v>150</v>
      </c>
    </row>
    <row r="79" spans="1:17" ht="27.75" customHeight="1">
      <c r="A79" s="32" t="s">
        <v>261</v>
      </c>
      <c r="B79" s="32" t="s">
        <v>262</v>
      </c>
      <c r="C79" s="32" t="s">
        <v>263</v>
      </c>
      <c r="D79" s="16" t="s">
        <v>264</v>
      </c>
      <c r="E79" s="17">
        <f>F79</f>
        <v>43.872</v>
      </c>
      <c r="F79" s="17">
        <v>43.872</v>
      </c>
      <c r="G79" s="17"/>
      <c r="H79" s="17"/>
      <c r="I79" s="17"/>
      <c r="J79" s="17"/>
      <c r="K79" s="17"/>
      <c r="L79" s="17"/>
      <c r="M79" s="17"/>
      <c r="N79" s="17"/>
      <c r="O79" s="14"/>
      <c r="P79" s="17">
        <f t="shared" si="14"/>
        <v>43.872</v>
      </c>
    </row>
    <row r="80" spans="1:17" ht="21" customHeight="1">
      <c r="A80" s="15" t="s">
        <v>139</v>
      </c>
      <c r="B80" s="15" t="s">
        <v>140</v>
      </c>
      <c r="C80" s="15" t="s">
        <v>69</v>
      </c>
      <c r="D80" s="19" t="s">
        <v>141</v>
      </c>
      <c r="E80" s="17">
        <v>50</v>
      </c>
      <c r="F80" s="17"/>
      <c r="G80" s="17"/>
      <c r="H80" s="17"/>
      <c r="I80" s="17"/>
      <c r="J80" s="17">
        <f t="shared" si="3"/>
        <v>0</v>
      </c>
      <c r="K80" s="17"/>
      <c r="L80" s="17"/>
      <c r="M80" s="17"/>
      <c r="N80" s="17"/>
      <c r="O80" s="14">
        <f t="shared" si="2"/>
        <v>0</v>
      </c>
      <c r="P80" s="17">
        <f>E80</f>
        <v>50</v>
      </c>
    </row>
    <row r="81" spans="1:17" ht="27" hidden="1" customHeight="1">
      <c r="A81" s="15"/>
      <c r="B81" s="15"/>
      <c r="C81" s="15"/>
      <c r="D81" s="22"/>
      <c r="E81" s="17" t="e">
        <f>+#REF!+#REF!</f>
        <v>#REF!</v>
      </c>
      <c r="F81" s="17"/>
      <c r="G81" s="17"/>
      <c r="H81" s="17"/>
      <c r="I81" s="17"/>
      <c r="J81" s="17">
        <f t="shared" si="3"/>
        <v>0</v>
      </c>
      <c r="K81" s="17"/>
      <c r="L81" s="17"/>
      <c r="M81" s="17"/>
      <c r="N81" s="17"/>
      <c r="O81" s="14">
        <f t="shared" si="2"/>
        <v>0</v>
      </c>
      <c r="P81" s="17" t="e">
        <f t="shared" ref="P81:P86" si="16">+E81+J81</f>
        <v>#REF!</v>
      </c>
    </row>
    <row r="82" spans="1:17" ht="27" hidden="1" customHeight="1">
      <c r="A82" s="15"/>
      <c r="B82" s="15"/>
      <c r="C82" s="15"/>
      <c r="D82" s="22"/>
      <c r="E82" s="17" t="e">
        <f>+#REF!+#REF!</f>
        <v>#REF!</v>
      </c>
      <c r="F82" s="17"/>
      <c r="G82" s="17"/>
      <c r="H82" s="17"/>
      <c r="I82" s="17"/>
      <c r="J82" s="17">
        <f t="shared" si="3"/>
        <v>0</v>
      </c>
      <c r="K82" s="17"/>
      <c r="L82" s="17"/>
      <c r="M82" s="17"/>
      <c r="N82" s="17"/>
      <c r="O82" s="14">
        <f t="shared" si="2"/>
        <v>0</v>
      </c>
      <c r="P82" s="17" t="e">
        <f t="shared" si="16"/>
        <v>#REF!</v>
      </c>
    </row>
    <row r="83" spans="1:17" ht="27" hidden="1" customHeight="1">
      <c r="A83" s="33"/>
      <c r="B83" s="33"/>
      <c r="C83" s="33"/>
      <c r="D83" s="19"/>
      <c r="E83" s="17" t="e">
        <f>+#REF!+#REF!</f>
        <v>#REF!</v>
      </c>
      <c r="F83" s="17"/>
      <c r="G83" s="17"/>
      <c r="H83" s="17"/>
      <c r="I83" s="17"/>
      <c r="J83" s="17">
        <f t="shared" si="3"/>
        <v>0</v>
      </c>
      <c r="K83" s="17"/>
      <c r="L83" s="17"/>
      <c r="M83" s="17"/>
      <c r="N83" s="17"/>
      <c r="O83" s="14">
        <f t="shared" si="2"/>
        <v>0</v>
      </c>
      <c r="P83" s="17" t="e">
        <f t="shared" si="16"/>
        <v>#REF!</v>
      </c>
    </row>
    <row r="84" spans="1:17" ht="27" hidden="1" customHeight="1" outlineLevel="1">
      <c r="A84" s="15"/>
      <c r="B84" s="15"/>
      <c r="C84" s="15"/>
      <c r="D84" s="34"/>
      <c r="E84" s="17" t="e">
        <f>+#REF!+#REF!</f>
        <v>#REF!</v>
      </c>
      <c r="F84" s="17"/>
      <c r="G84" s="17"/>
      <c r="H84" s="17"/>
      <c r="I84" s="17"/>
      <c r="J84" s="17">
        <f t="shared" si="3"/>
        <v>0</v>
      </c>
      <c r="K84" s="17"/>
      <c r="L84" s="17"/>
      <c r="M84" s="17"/>
      <c r="N84" s="17"/>
      <c r="O84" s="14">
        <f t="shared" si="2"/>
        <v>0</v>
      </c>
      <c r="P84" s="17" t="e">
        <f t="shared" si="16"/>
        <v>#REF!</v>
      </c>
    </row>
    <row r="85" spans="1:17" ht="27" hidden="1" customHeight="1" outlineLevel="1">
      <c r="A85" s="15"/>
      <c r="B85" s="15"/>
      <c r="C85" s="15"/>
      <c r="D85" s="34"/>
      <c r="E85" s="17" t="e">
        <f>+#REF!+#REF!</f>
        <v>#REF!</v>
      </c>
      <c r="F85" s="17"/>
      <c r="G85" s="17"/>
      <c r="H85" s="17"/>
      <c r="I85" s="17"/>
      <c r="J85" s="17">
        <f t="shared" si="3"/>
        <v>0</v>
      </c>
      <c r="K85" s="17"/>
      <c r="L85" s="17"/>
      <c r="M85" s="17"/>
      <c r="N85" s="17"/>
      <c r="O85" s="14">
        <f t="shared" si="2"/>
        <v>0</v>
      </c>
      <c r="P85" s="17" t="e">
        <f t="shared" si="16"/>
        <v>#REF!</v>
      </c>
    </row>
    <row r="86" spans="1:17" ht="27" hidden="1" customHeight="1" outlineLevel="1">
      <c r="A86" s="15"/>
      <c r="B86" s="15"/>
      <c r="C86" s="15"/>
      <c r="D86" s="34"/>
      <c r="E86" s="17" t="e">
        <f>+#REF!+#REF!</f>
        <v>#REF!</v>
      </c>
      <c r="F86" s="17"/>
      <c r="G86" s="17"/>
      <c r="H86" s="17"/>
      <c r="I86" s="17"/>
      <c r="J86" s="17">
        <f t="shared" si="3"/>
        <v>0</v>
      </c>
      <c r="K86" s="17"/>
      <c r="L86" s="17"/>
      <c r="M86" s="17"/>
      <c r="N86" s="17"/>
      <c r="O86" s="14">
        <f t="shared" si="2"/>
        <v>0</v>
      </c>
      <c r="P86" s="17" t="e">
        <f t="shared" si="16"/>
        <v>#REF!</v>
      </c>
    </row>
    <row r="87" spans="1:17" ht="15.75" customHeight="1" collapsed="1">
      <c r="A87" s="402" t="s">
        <v>142</v>
      </c>
      <c r="B87" s="403"/>
      <c r="C87" s="403"/>
      <c r="D87" s="404"/>
      <c r="E87" s="17">
        <f t="shared" ref="E87:P87" si="17">E14+E34+E37+E39+E41+E50+E77</f>
        <v>22123.382999999998</v>
      </c>
      <c r="F87" s="17">
        <f t="shared" si="17"/>
        <v>22073.382999999998</v>
      </c>
      <c r="G87" s="17">
        <f t="shared" si="17"/>
        <v>10321.642</v>
      </c>
      <c r="H87" s="17">
        <f t="shared" si="17"/>
        <v>2096.806</v>
      </c>
      <c r="I87" s="17">
        <f t="shared" si="17"/>
        <v>0</v>
      </c>
      <c r="J87" s="17">
        <f t="shared" si="17"/>
        <v>16282.723999999998</v>
      </c>
      <c r="K87" s="17">
        <f t="shared" si="17"/>
        <v>15902.723999999998</v>
      </c>
      <c r="L87" s="17">
        <f t="shared" si="17"/>
        <v>210</v>
      </c>
      <c r="M87" s="17">
        <f t="shared" si="17"/>
        <v>0</v>
      </c>
      <c r="N87" s="17">
        <f t="shared" si="17"/>
        <v>0</v>
      </c>
      <c r="O87" s="17">
        <f t="shared" si="17"/>
        <v>15902.723999999998</v>
      </c>
      <c r="P87" s="17">
        <f t="shared" si="17"/>
        <v>38406.107000000004</v>
      </c>
      <c r="Q87" s="82"/>
    </row>
    <row r="88" spans="1:17" s="39" customFormat="1" ht="36.75" customHeight="1">
      <c r="A88" s="35"/>
      <c r="B88" s="35"/>
      <c r="C88" s="36"/>
      <c r="D88" s="36" t="s">
        <v>143</v>
      </c>
      <c r="E88" s="83"/>
      <c r="F88" s="37"/>
      <c r="G88" s="37"/>
      <c r="H88" s="37"/>
      <c r="I88" s="36" t="s">
        <v>23</v>
      </c>
      <c r="J88" s="38"/>
      <c r="K88" s="37"/>
      <c r="L88" s="37"/>
      <c r="M88" s="405"/>
      <c r="N88" s="405"/>
      <c r="O88" s="84"/>
      <c r="P88" s="278"/>
      <c r="Q88" s="35"/>
    </row>
  </sheetData>
  <mergeCells count="35">
    <mergeCell ref="A77:C77"/>
    <mergeCell ref="A87:D87"/>
    <mergeCell ref="M88:N88"/>
    <mergeCell ref="A37:C37"/>
    <mergeCell ref="A39:C39"/>
    <mergeCell ref="A41:C41"/>
    <mergeCell ref="A50:C50"/>
    <mergeCell ref="A57:C57"/>
    <mergeCell ref="A60:C60"/>
    <mergeCell ref="A34:C34"/>
    <mergeCell ref="P8:P12"/>
    <mergeCell ref="E9:E12"/>
    <mergeCell ref="F9:F12"/>
    <mergeCell ref="G9:H9"/>
    <mergeCell ref="I9:I12"/>
    <mergeCell ref="J9:J12"/>
    <mergeCell ref="K9:K12"/>
    <mergeCell ref="L9:L12"/>
    <mergeCell ref="M9:N9"/>
    <mergeCell ref="O9:O12"/>
    <mergeCell ref="G10:G12"/>
    <mergeCell ref="H10:H12"/>
    <mergeCell ref="M10:M12"/>
    <mergeCell ref="N10:N12"/>
    <mergeCell ref="A14:C14"/>
    <mergeCell ref="O2:P2"/>
    <mergeCell ref="C4:P4"/>
    <mergeCell ref="D6:F6"/>
    <mergeCell ref="D7:F7"/>
    <mergeCell ref="A8:A12"/>
    <mergeCell ref="B8:B12"/>
    <mergeCell ref="C8:C12"/>
    <mergeCell ref="D8:D12"/>
    <mergeCell ref="E8:I8"/>
    <mergeCell ref="J8:O8"/>
  </mergeCells>
  <printOptions horizontalCentered="1"/>
  <pageMargins left="0" right="0" top="0.19685039370078741" bottom="0.19685039370078741" header="0.51181102362204722" footer="0.11811023622047245"/>
  <pageSetup paperSize="9" scale="64" firstPageNumber="6" fitToHeight="3" orientation="landscape" useFirstPageNumber="1" r:id="rId1"/>
  <headerFooter alignWithMargins="0">
    <oddFooter>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38" sqref="J38"/>
    </sheetView>
  </sheetViews>
  <sheetFormatPr defaultRowHeight="12.7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1"/>
  <sheetViews>
    <sheetView tabSelected="1" view="pageBreakPreview" zoomScale="75" zoomScaleNormal="75" zoomScaleSheetLayoutView="75" workbookViewId="0">
      <pane xSplit="4" ySplit="3" topLeftCell="E4" activePane="bottomRight" state="frozenSplit"/>
      <selection pane="topRight" activeCell="E1" sqref="E1"/>
      <selection pane="bottomLeft" activeCell="A8" sqref="A8"/>
      <selection pane="bottomRight" activeCell="P26" sqref="P26"/>
    </sheetView>
  </sheetViews>
  <sheetFormatPr defaultRowHeight="12.75"/>
  <cols>
    <col min="1" max="1" width="25.85546875" customWidth="1"/>
    <col min="2" max="2" width="11.5703125" customWidth="1"/>
    <col min="3" max="3" width="53.5703125" customWidth="1"/>
    <col min="4" max="4" width="14.140625" customWidth="1"/>
    <col min="5" max="5" width="11.140625" customWidth="1"/>
    <col min="6" max="6" width="16.42578125" customWidth="1"/>
    <col min="7" max="7" width="12.140625" customWidth="1"/>
    <col min="8" max="8" width="15.28515625" customWidth="1"/>
    <col min="9" max="9" width="9.85546875" customWidth="1"/>
    <col min="10" max="10" width="11.28515625" customWidth="1"/>
    <col min="11" max="11" width="13.5703125" bestFit="1" customWidth="1"/>
    <col min="12" max="12" width="12.140625" customWidth="1"/>
    <col min="13" max="13" width="11.42578125" bestFit="1" customWidth="1"/>
    <col min="14" max="14" width="14.85546875" customWidth="1"/>
    <col min="15" max="15" width="9.7109375" customWidth="1"/>
    <col min="16" max="16" width="12.7109375" customWidth="1"/>
    <col min="17" max="17" width="9.140625" hidden="1" customWidth="1"/>
  </cols>
  <sheetData>
    <row r="1" spans="1:17" ht="22.5" customHeight="1">
      <c r="C1" s="197" t="s">
        <v>358</v>
      </c>
      <c r="D1" s="1"/>
      <c r="E1" s="1"/>
      <c r="F1" s="1"/>
      <c r="G1" s="1"/>
      <c r="H1" s="1"/>
      <c r="K1" s="2"/>
      <c r="L1" s="3"/>
      <c r="P1" t="s">
        <v>282</v>
      </c>
    </row>
    <row r="2" spans="1:17" ht="15" customHeight="1">
      <c r="A2" s="48" t="s">
        <v>1</v>
      </c>
      <c r="B2" s="48" t="s">
        <v>2</v>
      </c>
      <c r="C2" s="49" t="s">
        <v>152</v>
      </c>
      <c r="D2" s="50"/>
      <c r="E2" s="334" t="s">
        <v>3</v>
      </c>
      <c r="F2" s="335"/>
      <c r="G2" s="335"/>
      <c r="H2" s="335"/>
      <c r="I2" s="335"/>
      <c r="J2" s="335"/>
      <c r="K2" s="336"/>
      <c r="L2" s="336"/>
      <c r="M2" s="335"/>
      <c r="N2" s="335"/>
      <c r="O2" s="335"/>
      <c r="P2" s="337"/>
    </row>
    <row r="3" spans="1:17" ht="21" customHeight="1">
      <c r="A3" s="51"/>
      <c r="B3" s="51"/>
      <c r="C3" s="52"/>
      <c r="D3" s="51" t="s">
        <v>4</v>
      </c>
      <c r="E3" s="53" t="s">
        <v>5</v>
      </c>
      <c r="F3" s="54" t="s">
        <v>6</v>
      </c>
      <c r="G3" s="54" t="s">
        <v>7</v>
      </c>
      <c r="H3" s="54" t="s">
        <v>8</v>
      </c>
      <c r="I3" s="54" t="s">
        <v>9</v>
      </c>
      <c r="J3" s="54" t="s">
        <v>10</v>
      </c>
      <c r="K3" s="54" t="s">
        <v>11</v>
      </c>
      <c r="L3" s="54" t="s">
        <v>12</v>
      </c>
      <c r="M3" s="54" t="s">
        <v>13</v>
      </c>
      <c r="N3" s="54" t="s">
        <v>14</v>
      </c>
      <c r="O3" s="54" t="s">
        <v>15</v>
      </c>
      <c r="P3" s="54" t="s">
        <v>16</v>
      </c>
    </row>
    <row r="4" spans="1:17" ht="21" customHeight="1">
      <c r="A4" s="409" t="s">
        <v>360</v>
      </c>
      <c r="B4" s="410"/>
      <c r="C4" s="411"/>
      <c r="D4" s="412">
        <f>P4</f>
        <v>1240604</v>
      </c>
      <c r="E4" s="413"/>
      <c r="F4" s="413"/>
      <c r="G4" s="413"/>
      <c r="H4" s="413"/>
      <c r="I4" s="414"/>
      <c r="J4" s="413"/>
      <c r="K4" s="413"/>
      <c r="L4" s="413"/>
      <c r="M4" s="413"/>
      <c r="N4" s="413"/>
      <c r="O4" s="413"/>
      <c r="P4" s="415">
        <f>P5</f>
        <v>1240604</v>
      </c>
    </row>
    <row r="5" spans="1:17" ht="21" customHeight="1">
      <c r="A5" s="416">
        <v>18010500</v>
      </c>
      <c r="B5" s="417"/>
      <c r="C5" s="417" t="s">
        <v>361</v>
      </c>
      <c r="D5" s="418">
        <f>P5</f>
        <v>1240604</v>
      </c>
      <c r="E5" s="413"/>
      <c r="F5" s="413"/>
      <c r="G5" s="413"/>
      <c r="H5" s="413"/>
      <c r="I5" s="414"/>
      <c r="J5" s="413"/>
      <c r="K5" s="413"/>
      <c r="L5" s="413"/>
      <c r="M5" s="413"/>
      <c r="N5" s="413"/>
      <c r="O5" s="413"/>
      <c r="P5" s="419">
        <f>P6+P9</f>
        <v>1240604</v>
      </c>
    </row>
    <row r="6" spans="1:17" ht="33.75" customHeight="1">
      <c r="A6" s="420" t="s">
        <v>340</v>
      </c>
      <c r="B6" s="421"/>
      <c r="C6" s="422"/>
      <c r="D6" s="423">
        <f>D7</f>
        <v>49929</v>
      </c>
      <c r="E6" s="413"/>
      <c r="F6" s="413"/>
      <c r="G6" s="413"/>
      <c r="H6" s="413"/>
      <c r="I6" s="414"/>
      <c r="J6" s="413"/>
      <c r="K6" s="413"/>
      <c r="L6" s="424"/>
      <c r="M6" s="413"/>
      <c r="N6" s="425"/>
      <c r="O6" s="413"/>
      <c r="P6" s="415">
        <f>P7</f>
        <v>49929</v>
      </c>
    </row>
    <row r="7" spans="1:17" s="282" customFormat="1" ht="39" customHeight="1">
      <c r="A7" s="426">
        <v>217693</v>
      </c>
      <c r="B7" s="427"/>
      <c r="C7" s="428" t="s">
        <v>339</v>
      </c>
      <c r="D7" s="423">
        <f>D8</f>
        <v>49929</v>
      </c>
      <c r="E7" s="423"/>
      <c r="F7" s="423"/>
      <c r="G7" s="423"/>
      <c r="H7" s="423"/>
      <c r="I7" s="423"/>
      <c r="J7" s="423"/>
      <c r="K7" s="423"/>
      <c r="L7" s="423"/>
      <c r="M7" s="423"/>
      <c r="N7" s="423"/>
      <c r="O7" s="429"/>
      <c r="P7" s="429">
        <f>P8</f>
        <v>49929</v>
      </c>
    </row>
    <row r="8" spans="1:17" s="282" customFormat="1" ht="34.5" customHeight="1">
      <c r="A8" s="430"/>
      <c r="B8" s="431">
        <v>2281</v>
      </c>
      <c r="C8" s="432" t="s">
        <v>341</v>
      </c>
      <c r="D8" s="433">
        <f>P8</f>
        <v>49929</v>
      </c>
      <c r="E8" s="423"/>
      <c r="F8" s="423"/>
      <c r="G8" s="423"/>
      <c r="H8" s="423"/>
      <c r="I8" s="423"/>
      <c r="J8" s="423"/>
      <c r="K8" s="423"/>
      <c r="L8" s="433"/>
      <c r="M8" s="423"/>
      <c r="N8" s="434"/>
      <c r="O8" s="429"/>
      <c r="P8" s="435">
        <v>49929</v>
      </c>
    </row>
    <row r="9" spans="1:17" ht="31.5" customHeight="1">
      <c r="A9" s="420" t="s">
        <v>337</v>
      </c>
      <c r="B9" s="421"/>
      <c r="C9" s="422"/>
      <c r="D9" s="423">
        <f>D10+D12</f>
        <v>1190675</v>
      </c>
      <c r="E9" s="423"/>
      <c r="F9" s="423"/>
      <c r="G9" s="423"/>
      <c r="H9" s="423"/>
      <c r="I9" s="423"/>
      <c r="J9" s="423"/>
      <c r="K9" s="423"/>
      <c r="L9" s="423"/>
      <c r="M9" s="423"/>
      <c r="N9" s="423"/>
      <c r="O9" s="423"/>
      <c r="P9" s="423">
        <f>P10+P12</f>
        <v>1190675</v>
      </c>
    </row>
    <row r="10" spans="1:17" ht="44.25" customHeight="1">
      <c r="A10" s="327">
        <v>217310</v>
      </c>
      <c r="B10" s="328"/>
      <c r="C10" s="192" t="s">
        <v>328</v>
      </c>
      <c r="D10" s="283">
        <f t="shared" ref="D10:D12" si="0">P10</f>
        <v>810675</v>
      </c>
      <c r="E10" s="275"/>
      <c r="F10" s="275"/>
      <c r="G10" s="275"/>
      <c r="H10" s="275"/>
      <c r="I10" s="275"/>
      <c r="J10" s="275"/>
      <c r="K10" s="275"/>
      <c r="L10" s="275"/>
      <c r="M10" s="275"/>
      <c r="N10" s="275"/>
      <c r="O10" s="276"/>
      <c r="P10" s="275">
        <f>P11</f>
        <v>810675</v>
      </c>
      <c r="Q10" s="57"/>
    </row>
    <row r="11" spans="1:17" ht="34.5" customHeight="1">
      <c r="A11" s="295"/>
      <c r="B11" s="44">
        <v>3131</v>
      </c>
      <c r="C11" s="281" t="s">
        <v>353</v>
      </c>
      <c r="D11" s="284">
        <f t="shared" si="0"/>
        <v>810675</v>
      </c>
      <c r="E11" s="272"/>
      <c r="F11" s="272"/>
      <c r="G11" s="272"/>
      <c r="H11" s="276"/>
      <c r="I11" s="276"/>
      <c r="J11" s="272"/>
      <c r="K11" s="272"/>
      <c r="L11" s="272"/>
      <c r="M11" s="272"/>
      <c r="N11" s="272"/>
      <c r="O11" s="272"/>
      <c r="P11" s="272">
        <v>810675</v>
      </c>
      <c r="Q11" s="57"/>
    </row>
    <row r="12" spans="1:17" ht="44.25" customHeight="1">
      <c r="A12" s="327">
        <v>216030</v>
      </c>
      <c r="B12" s="328"/>
      <c r="C12" s="192" t="s">
        <v>29</v>
      </c>
      <c r="D12" s="283">
        <f t="shared" si="0"/>
        <v>380000</v>
      </c>
      <c r="E12" s="275"/>
      <c r="F12" s="275"/>
      <c r="G12" s="275"/>
      <c r="H12" s="275"/>
      <c r="I12" s="275"/>
      <c r="J12" s="275"/>
      <c r="K12" s="275"/>
      <c r="L12" s="275"/>
      <c r="M12" s="275"/>
      <c r="N12" s="275"/>
      <c r="O12" s="276"/>
      <c r="P12" s="275">
        <f>P13</f>
        <v>380000</v>
      </c>
      <c r="Q12" s="57"/>
    </row>
    <row r="13" spans="1:17" ht="44.25" customHeight="1">
      <c r="A13" s="295"/>
      <c r="B13" s="44">
        <v>3110</v>
      </c>
      <c r="C13" s="301" t="s">
        <v>359</v>
      </c>
      <c r="D13" s="284">
        <f>P13</f>
        <v>380000</v>
      </c>
      <c r="E13" s="275"/>
      <c r="F13" s="275"/>
      <c r="G13" s="275"/>
      <c r="H13" s="275"/>
      <c r="I13" s="276"/>
      <c r="J13" s="275"/>
      <c r="K13" s="275"/>
      <c r="L13" s="275"/>
      <c r="M13" s="275"/>
      <c r="N13" s="276"/>
      <c r="O13" s="276"/>
      <c r="P13" s="276">
        <v>380000</v>
      </c>
      <c r="Q13" s="57"/>
    </row>
    <row r="14" spans="1:17" ht="18" hidden="1" customHeight="1">
      <c r="A14" s="55"/>
      <c r="B14" s="51"/>
      <c r="C14" s="58"/>
      <c r="D14" s="59"/>
      <c r="E14" s="60"/>
      <c r="F14" s="60"/>
      <c r="G14" s="60"/>
      <c r="H14" s="60"/>
      <c r="I14" s="61"/>
      <c r="J14" s="60"/>
      <c r="K14" s="60"/>
      <c r="L14" s="60"/>
      <c r="M14" s="60"/>
      <c r="N14" s="60"/>
      <c r="O14" s="60"/>
      <c r="P14" s="60"/>
      <c r="Q14" s="60" t="e">
        <f>#REF!+Q15</f>
        <v>#REF!</v>
      </c>
    </row>
    <row r="15" spans="1:17" ht="27" hidden="1" customHeight="1">
      <c r="A15" s="55"/>
      <c r="B15" s="51"/>
      <c r="C15" s="62"/>
      <c r="D15" s="63"/>
      <c r="E15" s="53"/>
      <c r="F15" s="54"/>
      <c r="G15" s="54"/>
      <c r="H15" s="54"/>
      <c r="I15" s="64"/>
      <c r="J15" s="54"/>
      <c r="K15" s="54"/>
      <c r="L15" s="54"/>
      <c r="M15" s="54"/>
      <c r="N15" s="54"/>
      <c r="O15" s="54"/>
      <c r="P15" s="54"/>
    </row>
    <row r="16" spans="1:17" ht="19.5" hidden="1" customHeight="1">
      <c r="A16" s="55"/>
      <c r="B16" s="51"/>
      <c r="C16" s="56"/>
      <c r="D16" s="63"/>
      <c r="E16" s="53"/>
      <c r="F16" s="53"/>
      <c r="G16" s="53"/>
      <c r="H16" s="53"/>
      <c r="I16" s="65"/>
      <c r="J16" s="53"/>
      <c r="K16" s="53"/>
      <c r="L16" s="53"/>
      <c r="M16" s="53"/>
      <c r="N16" s="53"/>
      <c r="O16" s="53"/>
      <c r="P16" s="53"/>
    </row>
    <row r="17" spans="1:17" ht="19.5" hidden="1" customHeight="1">
      <c r="A17" s="55"/>
      <c r="B17" s="51"/>
      <c r="C17" s="62"/>
      <c r="D17" s="63"/>
      <c r="E17" s="53"/>
      <c r="F17" s="53"/>
      <c r="G17" s="53"/>
      <c r="H17" s="53"/>
      <c r="I17" s="65"/>
      <c r="J17" s="53"/>
      <c r="K17" s="53"/>
      <c r="L17" s="53"/>
      <c r="M17" s="53"/>
      <c r="N17" s="53"/>
      <c r="O17" s="53"/>
      <c r="P17" s="53"/>
    </row>
    <row r="18" spans="1:17" ht="21" hidden="1" customHeight="1">
      <c r="A18" s="55"/>
      <c r="B18" s="51"/>
      <c r="C18" s="62"/>
      <c r="D18" s="63"/>
      <c r="E18" s="53"/>
      <c r="F18" s="53"/>
      <c r="G18" s="53"/>
      <c r="H18" s="53"/>
      <c r="I18" s="65"/>
      <c r="J18" s="53"/>
      <c r="K18" s="53"/>
      <c r="L18" s="53"/>
      <c r="M18" s="53"/>
      <c r="N18" s="53"/>
      <c r="O18" s="53"/>
      <c r="P18" s="53"/>
    </row>
    <row r="19" spans="1:17" ht="21" hidden="1" customHeight="1">
      <c r="A19" s="55"/>
      <c r="B19" s="51"/>
      <c r="C19" s="66"/>
      <c r="D19" s="63"/>
      <c r="E19" s="53"/>
      <c r="F19" s="53"/>
      <c r="G19" s="53"/>
      <c r="H19" s="53"/>
      <c r="I19" s="65"/>
      <c r="J19" s="53"/>
      <c r="K19" s="53"/>
      <c r="L19" s="53"/>
      <c r="M19" s="53"/>
      <c r="N19" s="53"/>
      <c r="O19" s="53"/>
      <c r="P19" s="53"/>
    </row>
    <row r="20" spans="1:17" ht="21" hidden="1" customHeight="1">
      <c r="A20" s="55"/>
      <c r="B20" s="51"/>
      <c r="C20" s="62"/>
      <c r="D20" s="63"/>
      <c r="E20" s="53"/>
      <c r="F20" s="53"/>
      <c r="G20" s="53"/>
      <c r="H20" s="53"/>
      <c r="I20" s="65"/>
      <c r="J20" s="53"/>
      <c r="K20" s="53"/>
      <c r="L20" s="53"/>
      <c r="M20" s="53"/>
      <c r="N20" s="53"/>
      <c r="O20" s="53"/>
      <c r="P20" s="53"/>
    </row>
    <row r="21" spans="1:17" ht="18" hidden="1" customHeight="1">
      <c r="A21" s="55"/>
      <c r="B21" s="51"/>
      <c r="C21" s="58"/>
      <c r="D21" s="63"/>
      <c r="E21" s="60"/>
      <c r="F21" s="60"/>
      <c r="G21" s="60"/>
      <c r="H21" s="60"/>
      <c r="I21" s="61"/>
      <c r="J21" s="60"/>
      <c r="K21" s="60"/>
      <c r="L21" s="60"/>
      <c r="M21" s="60"/>
      <c r="N21" s="60"/>
      <c r="O21" s="60"/>
      <c r="P21" s="60"/>
    </row>
    <row r="22" spans="1:17" ht="18" hidden="1" customHeight="1">
      <c r="A22" s="55"/>
      <c r="B22" s="51"/>
      <c r="C22" s="67"/>
      <c r="D22" s="63"/>
      <c r="E22" s="60"/>
      <c r="F22" s="60"/>
      <c r="G22" s="60"/>
      <c r="H22" s="60"/>
      <c r="I22" s="61"/>
      <c r="J22" s="60"/>
      <c r="K22" s="60"/>
      <c r="L22" s="60"/>
      <c r="M22" s="60"/>
      <c r="N22" s="60"/>
      <c r="O22" s="60"/>
      <c r="P22" s="60"/>
    </row>
    <row r="23" spans="1:17" ht="18" hidden="1" customHeight="1">
      <c r="A23" s="55"/>
      <c r="B23" s="51"/>
      <c r="C23" s="67"/>
      <c r="D23" s="63"/>
      <c r="E23" s="60"/>
      <c r="F23" s="60"/>
      <c r="G23" s="60"/>
      <c r="H23" s="60"/>
      <c r="I23" s="61"/>
      <c r="J23" s="60"/>
      <c r="K23" s="60"/>
      <c r="L23" s="60"/>
      <c r="M23" s="60"/>
      <c r="N23" s="60"/>
      <c r="O23" s="60"/>
      <c r="P23" s="60"/>
    </row>
    <row r="24" spans="1:17" ht="18" hidden="1" customHeight="1">
      <c r="A24" s="55"/>
      <c r="B24" s="51"/>
      <c r="C24" s="62"/>
      <c r="D24" s="63"/>
      <c r="E24" s="60"/>
      <c r="F24" s="60"/>
      <c r="G24" s="60"/>
      <c r="H24" s="60"/>
      <c r="I24" s="61"/>
      <c r="J24" s="60"/>
      <c r="K24" s="60"/>
      <c r="L24" s="60"/>
      <c r="M24" s="60"/>
      <c r="N24" s="60"/>
      <c r="O24" s="60"/>
      <c r="P24" s="60"/>
    </row>
    <row r="25" spans="1:17" ht="18" hidden="1" customHeight="1">
      <c r="A25" s="55"/>
      <c r="B25" s="51"/>
      <c r="C25" s="68"/>
      <c r="D25" s="63"/>
      <c r="E25" s="53"/>
      <c r="F25" s="54"/>
      <c r="G25" s="54"/>
      <c r="H25" s="54"/>
      <c r="I25" s="64"/>
      <c r="J25" s="54"/>
      <c r="K25" s="54"/>
      <c r="L25" s="54"/>
      <c r="M25" s="54"/>
      <c r="N25" s="54"/>
      <c r="O25" s="54"/>
      <c r="P25" s="54"/>
    </row>
    <row r="26" spans="1:17" s="73" customFormat="1" ht="68.25" customHeight="1">
      <c r="A26" s="69"/>
      <c r="B26" s="69"/>
      <c r="C26" s="332" t="s">
        <v>154</v>
      </c>
      <c r="D26" s="333"/>
      <c r="E26" s="333"/>
      <c r="F26" s="333"/>
      <c r="G26" s="333"/>
      <c r="H26" s="333"/>
      <c r="I26" s="333"/>
      <c r="J26" s="333"/>
      <c r="K26" s="333"/>
      <c r="L26" s="333"/>
      <c r="M26" s="71"/>
      <c r="N26" s="71"/>
      <c r="O26" s="71"/>
      <c r="P26" s="71">
        <f>P6+P9</f>
        <v>1240604</v>
      </c>
      <c r="Q26" s="72"/>
    </row>
    <row r="27" spans="1:17" s="47" customFormat="1" ht="69" customHeight="1">
      <c r="G27" s="70"/>
      <c r="H27" s="74"/>
      <c r="I27" s="74"/>
      <c r="J27" s="74"/>
      <c r="K27" s="74"/>
      <c r="L27" s="74"/>
      <c r="M27" s="74"/>
      <c r="N27" s="74"/>
      <c r="O27" s="74"/>
      <c r="P27" s="74"/>
    </row>
    <row r="28" spans="1:17" s="47" customFormat="1" ht="50.25" customHeight="1">
      <c r="A28" s="75"/>
      <c r="B28" s="76"/>
      <c r="C28" s="76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</row>
    <row r="29" spans="1:17" s="47" customFormat="1" ht="50.25" customHeight="1">
      <c r="A29" s="75"/>
      <c r="B29" s="76"/>
      <c r="C29" s="76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</row>
    <row r="30" spans="1:17" s="47" customFormat="1" ht="50.25" customHeight="1">
      <c r="A30" s="75"/>
      <c r="B30" s="76"/>
      <c r="C30" s="76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</row>
    <row r="31" spans="1:17" s="47" customFormat="1" ht="14.25" customHeight="1">
      <c r="A31" s="76"/>
      <c r="B31" s="76"/>
      <c r="C31" s="76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</row>
    <row r="32" spans="1:17" s="47" customFormat="1" ht="15">
      <c r="A32" s="76"/>
      <c r="B32" s="76"/>
      <c r="C32" s="76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</row>
    <row r="33" spans="1:16" s="47" customFormat="1" ht="15.75">
      <c r="A33" s="76"/>
      <c r="B33" s="76"/>
      <c r="C33" s="75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</row>
    <row r="34" spans="1:16" s="47" customFormat="1" ht="15">
      <c r="A34" s="76"/>
      <c r="B34" s="76"/>
      <c r="C34" s="76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</row>
    <row r="35" spans="1:16" s="47" customFormat="1" ht="15">
      <c r="A35" s="76"/>
      <c r="B35" s="76"/>
      <c r="C35" s="76"/>
      <c r="D35" s="74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</row>
    <row r="36" spans="1:16" s="47" customFormat="1" ht="15">
      <c r="A36" s="76"/>
      <c r="B36" s="76"/>
      <c r="C36" s="76"/>
      <c r="D36" s="74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</row>
    <row r="37" spans="1:16" s="47" customFormat="1" ht="15">
      <c r="A37" s="76"/>
      <c r="B37" s="76"/>
      <c r="C37" s="76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</row>
    <row r="38" spans="1:16" s="47" customFormat="1" ht="15">
      <c r="A38" s="76"/>
      <c r="B38" s="76"/>
      <c r="C38" s="76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</row>
    <row r="39" spans="1:16" s="47" customFormat="1" ht="15">
      <c r="A39" s="76"/>
      <c r="B39" s="76"/>
      <c r="C39" s="76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</row>
    <row r="40" spans="1:16" s="47" customFormat="1" ht="15">
      <c r="A40" s="76"/>
      <c r="B40" s="76"/>
      <c r="C40" s="76"/>
      <c r="D40" s="74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</row>
    <row r="41" spans="1:16" s="47" customFormat="1" ht="15">
      <c r="A41" s="76"/>
      <c r="B41" s="76"/>
      <c r="C41" s="76"/>
      <c r="D41" s="74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</row>
    <row r="42" spans="1:16" s="47" customFormat="1" ht="15">
      <c r="A42" s="76"/>
      <c r="B42" s="76"/>
      <c r="C42" s="76"/>
      <c r="D42" s="74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</row>
    <row r="43" spans="1:16" s="47" customFormat="1" ht="15">
      <c r="A43" s="76"/>
      <c r="B43" s="76"/>
      <c r="C43" s="76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</row>
    <row r="44" spans="1:16" s="47" customFormat="1" ht="15">
      <c r="A44" s="76"/>
      <c r="B44" s="76"/>
      <c r="C44" s="76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</row>
    <row r="45" spans="1:16" s="47" customFormat="1" ht="15">
      <c r="A45" s="76"/>
      <c r="B45" s="76"/>
      <c r="C45" s="76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</row>
    <row r="46" spans="1:16" s="47" customFormat="1" ht="15">
      <c r="A46" s="76"/>
      <c r="B46" s="76"/>
      <c r="C46" s="76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</row>
    <row r="47" spans="1:16" s="47" customFormat="1" ht="15">
      <c r="A47" s="76"/>
      <c r="B47" s="76"/>
      <c r="C47" s="76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</row>
    <row r="48" spans="1:16" s="47" customFormat="1" ht="15">
      <c r="A48" s="76"/>
      <c r="B48" s="76"/>
      <c r="C48" s="76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</row>
    <row r="49" spans="1:16" s="47" customFormat="1" ht="15">
      <c r="A49" s="76"/>
      <c r="B49" s="76"/>
      <c r="C49" s="76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</row>
    <row r="50" spans="1:16" s="47" customFormat="1" ht="15" customHeight="1">
      <c r="A50" s="76"/>
      <c r="B50" s="76"/>
      <c r="C50" s="76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</row>
    <row r="51" spans="1:16" s="47" customFormat="1" ht="15" customHeight="1">
      <c r="A51" s="76"/>
      <c r="B51" s="76"/>
      <c r="C51" s="76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</row>
    <row r="52" spans="1:16" s="47" customFormat="1" ht="15" customHeight="1">
      <c r="A52" s="75"/>
      <c r="B52" s="76"/>
      <c r="C52" s="76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</row>
    <row r="53" spans="1:16" s="47" customFormat="1" ht="15" customHeight="1">
      <c r="A53" s="75"/>
      <c r="B53" s="76"/>
      <c r="C53" s="76"/>
      <c r="D53" s="74"/>
      <c r="E53" s="71"/>
      <c r="F53" s="71"/>
      <c r="G53" s="71"/>
      <c r="H53" s="71"/>
      <c r="I53" s="71"/>
      <c r="J53" s="78"/>
      <c r="K53" s="71"/>
      <c r="L53" s="71"/>
      <c r="M53" s="71"/>
      <c r="N53" s="71"/>
      <c r="O53" s="71"/>
      <c r="P53" s="71"/>
    </row>
    <row r="54" spans="1:16" s="47" customFormat="1" ht="15" customHeight="1">
      <c r="A54" s="76"/>
      <c r="B54" s="76"/>
      <c r="C54" s="75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</row>
    <row r="55" spans="1:16" s="47" customFormat="1" ht="15" customHeight="1">
      <c r="A55" s="76"/>
      <c r="B55" s="76"/>
      <c r="C55" s="75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</row>
    <row r="56" spans="1:16" s="47" customFormat="1" ht="15" customHeight="1">
      <c r="A56" s="76"/>
      <c r="B56" s="76"/>
      <c r="C56" s="76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</row>
    <row r="57" spans="1:16" s="47" customFormat="1" ht="15" customHeight="1">
      <c r="A57" s="76"/>
      <c r="B57" s="76"/>
      <c r="C57" s="75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</row>
    <row r="58" spans="1:16" s="47" customFormat="1" ht="15" customHeight="1">
      <c r="A58" s="76"/>
      <c r="B58" s="76"/>
      <c r="C58" s="75"/>
      <c r="D58" s="79"/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</row>
    <row r="59" spans="1:16" s="47" customFormat="1" ht="15">
      <c r="A59" s="76"/>
      <c r="B59" s="76"/>
      <c r="C59" s="75"/>
      <c r="H59" s="79"/>
      <c r="I59" s="79"/>
      <c r="J59" s="79"/>
      <c r="K59" s="79"/>
      <c r="L59" s="79"/>
      <c r="M59" s="79"/>
      <c r="N59" s="79"/>
      <c r="O59" s="79"/>
      <c r="P59" s="79"/>
    </row>
    <row r="60" spans="1:16" ht="15">
      <c r="C60" s="75"/>
    </row>
    <row r="61" spans="1:16">
      <c r="C61" s="47"/>
    </row>
  </sheetData>
  <mergeCells count="8">
    <mergeCell ref="C26:L26"/>
    <mergeCell ref="E2:P2"/>
    <mergeCell ref="A9:C9"/>
    <mergeCell ref="A7:B7"/>
    <mergeCell ref="A6:C6"/>
    <mergeCell ref="A12:B12"/>
    <mergeCell ref="A10:B10"/>
    <mergeCell ref="A4:C4"/>
  </mergeCells>
  <pageMargins left="0.59055118110236227" right="0.19685039370078741" top="0.62" bottom="0.19685039370078741" header="1.1299999999999999" footer="0.51181102362204722"/>
  <pageSetup paperSize="9" scale="4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4</vt:i4>
      </vt:variant>
    </vt:vector>
  </HeadingPairs>
  <TitlesOfParts>
    <vt:vector size="13" baseType="lpstr">
      <vt:lpstr>Програми</vt:lpstr>
      <vt:lpstr>пояснення  к</vt:lpstr>
      <vt:lpstr>Дод.5 </vt:lpstr>
      <vt:lpstr>доходы</vt:lpstr>
      <vt:lpstr>бюджет розвитку</vt:lpstr>
      <vt:lpstr>видатки</vt:lpstr>
      <vt:lpstr>Лист1</vt:lpstr>
      <vt:lpstr>Лист3</vt:lpstr>
      <vt:lpstr>пояснення  </vt:lpstr>
      <vt:lpstr>видатки!Заголовки_для_печати</vt:lpstr>
      <vt:lpstr>'пояснення  '!Область_печати</vt:lpstr>
      <vt:lpstr>'пояснення  к'!Область_печати</vt:lpstr>
      <vt:lpstr>Програми!Область_печати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</dc:creator>
  <cp:lastModifiedBy>Пользователь Windows</cp:lastModifiedBy>
  <cp:lastPrinted>2020-12-08T07:24:05Z</cp:lastPrinted>
  <dcterms:created xsi:type="dcterms:W3CDTF">2019-02-06T14:55:57Z</dcterms:created>
  <dcterms:modified xsi:type="dcterms:W3CDTF">2020-12-08T07:24:31Z</dcterms:modified>
</cp:coreProperties>
</file>