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4"/>
  </bookViews>
  <sheets>
    <sheet name="доходы" sheetId="1" r:id="rId1"/>
    <sheet name="расх по ф" sheetId="2" r:id="rId2"/>
    <sheet name="Бюдж розв" sheetId="3" r:id="rId3"/>
    <sheet name="Програми" sheetId="4" r:id="rId4"/>
    <sheet name="Вилучення" sheetId="5" r:id="rId5"/>
  </sheets>
  <definedNames>
    <definedName name="_xlnm.Print_Titles" localSheetId="1">'расх по ф'!$9:$14</definedName>
  </definedNames>
  <calcPr fullCalcOnLoad="1"/>
</workbook>
</file>

<file path=xl/sharedStrings.xml><?xml version="1.0" encoding="utf-8"?>
<sst xmlns="http://schemas.openxmlformats.org/spreadsheetml/2006/main" count="517" uniqueCount="360">
  <si>
    <t>Загальний фонд</t>
  </si>
  <si>
    <t>Плата за землю</t>
  </si>
  <si>
    <t>Земельний податок з юридичних осіб</t>
  </si>
  <si>
    <t>Земельний податок з фізичних осіб</t>
  </si>
  <si>
    <t>Плата за придбання торгового патенту на здійснення роздрібної торговлі,сплачена фізичними особами</t>
  </si>
  <si>
    <t>Плата за придбання торгового патенту на здійснення роздрібної торговлі,сплачена юридичними особами</t>
  </si>
  <si>
    <t>Плата за придбання торгового патенту на здійснення оптової торговлі ,сплачена фізичними особами</t>
  </si>
  <si>
    <t>Плата за придбання торгового  патенту на здійснення торговельно- виробничої діяльності/громадське харчування/,сплачена фізичними особами</t>
  </si>
  <si>
    <t>Плата за придбання торгового патенту на здійснення оптової торговлі ,сплачена юридичними особами</t>
  </si>
  <si>
    <t>Державне мито</t>
  </si>
  <si>
    <t>Адміністративні штрафи та інші санкції</t>
  </si>
  <si>
    <t>Органи місцевого самоврядування</t>
  </si>
  <si>
    <t>Всього</t>
  </si>
  <si>
    <t>Капітальний ремонт житлового фонду місцевих органів влади</t>
  </si>
  <si>
    <t>Капітальні вкладення</t>
  </si>
  <si>
    <t>Резервний фонд</t>
  </si>
  <si>
    <t>Спеціальний фонд</t>
  </si>
  <si>
    <t>Власні надходження бюджетних установ</t>
  </si>
  <si>
    <t>Фонд міської ради</t>
  </si>
  <si>
    <t>(тис.грн.)</t>
  </si>
  <si>
    <t>Найменування доходів згідно із бюджетною класифікацією</t>
  </si>
  <si>
    <t>Разом</t>
  </si>
  <si>
    <t>Код</t>
  </si>
  <si>
    <t>у т.ч. бюджет розвитку</t>
  </si>
  <si>
    <t>6=(гр.3+гр.4)</t>
  </si>
  <si>
    <t>Податкові надходження</t>
  </si>
  <si>
    <t>Х</t>
  </si>
  <si>
    <t>Податки на власність</t>
  </si>
  <si>
    <t xml:space="preserve">Збори за спеціальне використання природних ресурсів </t>
  </si>
  <si>
    <t>Внутрішні податки на товари та послуги</t>
  </si>
  <si>
    <t xml:space="preserve">Плата за видачу ліцензій та сертифікатів </t>
  </si>
  <si>
    <t>Плата за державну реєстрацію суб’єктів підприємницької діяльності, об’єднань громадян, асоціацій, інших добровільних об’єднань  органів місцевого  самоврядування, статутів територіальних   громад, творчих спілок</t>
  </si>
  <si>
    <t xml:space="preserve">Плата за торговий патент на деякі види                                                                                                                             підприємницької діяльності </t>
  </si>
  <si>
    <t xml:space="preserve"> Місцеві податки і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</si>
  <si>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</si>
  <si>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</si>
  <si>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</si>
  <si>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</si>
  <si>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</si>
  <si>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</si>
  <si>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</si>
  <si>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</si>
  <si>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</si>
  <si>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</si>
  <si>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Цільові фонди</t>
  </si>
  <si>
    <t>Разом доходів</t>
  </si>
  <si>
    <t>Всього доходів</t>
  </si>
  <si>
    <t>тис.грн.</t>
  </si>
  <si>
    <t>Видатки загального фонду</t>
  </si>
  <si>
    <t>Видатки спеціального фонду</t>
  </si>
  <si>
    <t xml:space="preserve">поточні       </t>
  </si>
  <si>
    <t xml:space="preserve">з них: </t>
  </si>
  <si>
    <t>капітальні          ( Код 2000)</t>
  </si>
  <si>
    <t>010000</t>
  </si>
  <si>
    <t>Державне управління</t>
  </si>
  <si>
    <t>010100</t>
  </si>
  <si>
    <t>Функціонування законодавчої та виконавчої  влади</t>
  </si>
  <si>
    <t>010116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</si>
  <si>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</si>
  <si>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</si>
  <si>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</si>
  <si>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</si>
  <si>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</si>
  <si>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</si>
  <si>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</si>
  <si>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</si>
  <si>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</si>
  <si>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</si>
  <si>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</si>
  <si>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</si>
  <si>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</si>
  <si>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</si>
  <si>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070000</t>
  </si>
  <si>
    <t>Освіта</t>
  </si>
  <si>
    <t>090000</t>
  </si>
  <si>
    <t>Соціальний захист та соціальне забезпечення</t>
  </si>
  <si>
    <t>090200</t>
  </si>
  <si>
    <t>Пільги ветеранам війни і праці</t>
  </si>
  <si>
    <t>090301</t>
  </si>
  <si>
    <t>Допомога малозабезпеченим сім’ям з дітьми та державна соціальна допомога інвалідам з дитинства та дітям-інвалідам</t>
  </si>
  <si>
    <t>О90302</t>
  </si>
  <si>
    <t>Допомога у зв’язку з вагітністю та пологами</t>
  </si>
  <si>
    <t>О90303</t>
  </si>
  <si>
    <t>Допомога по догляду за дитиною віком до 3 років  незастрахованим матерям</t>
  </si>
  <si>
    <t>090201</t>
  </si>
  <si>
    <t>Пільги ветеранам війни та праці на житлово-комунальні послуги</t>
  </si>
  <si>
    <t>090202</t>
  </si>
  <si>
    <t xml:space="preserve">Пільги ветеранам війни та праці на придбання твердого палива та скрапленого газу </t>
  </si>
  <si>
    <t>090203</t>
  </si>
  <si>
    <t>Інші пільги ветеранам війни та праці</t>
  </si>
  <si>
    <t>090204</t>
  </si>
  <si>
    <t>Пільги ветеранам військової служби та ветеранам органів внутрішніх справ на житлово-комунальні послуги</t>
  </si>
  <si>
    <t>090205</t>
  </si>
  <si>
    <t>Пільги ветеранам військової служби та ветеранам органів внутрішніх справ на придбання твердого палива та скрапленого газу</t>
  </si>
  <si>
    <t>090206</t>
  </si>
  <si>
    <t>Інші пільги ветеранам військової служби та ветеранам органів внутрішніх справ</t>
  </si>
  <si>
    <t xml:space="preserve">Допомога малозабезпеченим сім’ям з дітьми </t>
  </si>
  <si>
    <t>090302</t>
  </si>
  <si>
    <t>Допомога у зв"язку з вагітністю і пологами</t>
  </si>
  <si>
    <t>090303</t>
  </si>
  <si>
    <t>Допомога на догляд за дитиною віком до 3 років незастрахованим матерям</t>
  </si>
  <si>
    <t>090304</t>
  </si>
  <si>
    <t>Одноразова допомога при народженні дитини</t>
  </si>
  <si>
    <t>090305</t>
  </si>
  <si>
    <t>Допомога на дітей,які перебувають під опікою чи піклуванням</t>
  </si>
  <si>
    <t>090306</t>
  </si>
  <si>
    <t>Допомога на дітей одиноким матерям</t>
  </si>
  <si>
    <t>090405</t>
  </si>
  <si>
    <t>Додаткові виплати населенню на покриття витрат на оплату житлово-комунальних послуг</t>
  </si>
  <si>
    <t>090412</t>
  </si>
  <si>
    <t>091101</t>
  </si>
  <si>
    <t>Утримання центрів соціальних служб для молоді</t>
  </si>
  <si>
    <t xml:space="preserve"> </t>
  </si>
  <si>
    <t>О91102</t>
  </si>
  <si>
    <t>Програми і заходи соціальних служб для молоді</t>
  </si>
  <si>
    <t>О91103</t>
  </si>
  <si>
    <t>Соціальні програми і заходи державних органів у справах молоді</t>
  </si>
  <si>
    <t>О91106</t>
  </si>
  <si>
    <t>Інші видатки</t>
  </si>
  <si>
    <t>091204</t>
  </si>
  <si>
    <t>Територіальні центри і відділення соціальної допомоги на дому</t>
  </si>
  <si>
    <t>091209</t>
  </si>
  <si>
    <t>Житлово-комунальне господарство</t>
  </si>
  <si>
    <t>Житлово-експлуатаційне господарство</t>
  </si>
  <si>
    <t xml:space="preserve">Благоустрій міст, сіл, селищ 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</si>
  <si>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</si>
  <si>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</si>
  <si>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</si>
  <si>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</si>
  <si>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 xml:space="preserve"> Культура і мистецтво</t>
  </si>
  <si>
    <t>110500</t>
  </si>
  <si>
    <t>Інші культурно-освітні заклади</t>
  </si>
  <si>
    <t xml:space="preserve"> Засоби масової інформації</t>
  </si>
  <si>
    <t>120100</t>
  </si>
  <si>
    <t xml:space="preserve">Телебачення і радіомовлення </t>
  </si>
  <si>
    <t xml:space="preserve">Періодичні видання, (газети та журнали) </t>
  </si>
  <si>
    <t>Фізична культура і спорт</t>
  </si>
  <si>
    <t>130100</t>
  </si>
  <si>
    <t>Здійснення заходів з фізичної культури і спорту</t>
  </si>
  <si>
    <t>Будівництво</t>
  </si>
  <si>
    <t>150101</t>
  </si>
  <si>
    <t>х</t>
  </si>
  <si>
    <t>170000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</si>
  <si>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</si>
  <si>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</si>
  <si>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</si>
  <si>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240900</t>
  </si>
  <si>
    <t xml:space="preserve">Видатки, не віднесені до основних груп </t>
  </si>
  <si>
    <t>250302</t>
  </si>
  <si>
    <t>250306</t>
  </si>
  <si>
    <t>Кошти, передані із загального  фонду бюджету   до бюджету розвитку (спеціального фонду)</t>
  </si>
  <si>
    <t>250404</t>
  </si>
  <si>
    <t>250311</t>
  </si>
  <si>
    <t>Дотації вирівнювання</t>
  </si>
  <si>
    <t>250315</t>
  </si>
  <si>
    <t>Інші дотації</t>
  </si>
  <si>
    <t>250350</t>
  </si>
  <si>
    <t>Інші субвенції</t>
  </si>
  <si>
    <t>Всього видатків</t>
  </si>
  <si>
    <t>до рішення  міської ради</t>
  </si>
  <si>
    <t>Секретар ради</t>
  </si>
  <si>
    <t xml:space="preserve">Податок на промисел </t>
  </si>
  <si>
    <t>до рішення міської ради</t>
  </si>
  <si>
    <t>170703</t>
  </si>
  <si>
    <t>110103</t>
  </si>
  <si>
    <t>240604</t>
  </si>
  <si>
    <t>Транспорт,дорожнє господарство</t>
  </si>
  <si>
    <t xml:space="preserve">Секретар ради                                                                  </t>
  </si>
  <si>
    <t>150115</t>
  </si>
  <si>
    <t>Податок з доходів фізичних осіб-Всього</t>
  </si>
  <si>
    <t>070101</t>
  </si>
  <si>
    <t>070809</t>
  </si>
  <si>
    <t>070401</t>
  </si>
  <si>
    <t>240601</t>
  </si>
  <si>
    <t>Охорона та раціональне використання природних ресурсів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</si>
  <si>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</si>
  <si>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</si>
  <si>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Дошкільні заклади освіти</t>
  </si>
  <si>
    <t>Позашкільні заклади освіти</t>
  </si>
  <si>
    <t>Здійснення виплат, визначенних Законом України "Про реструктур. Заборгованості з виплат, передбаченних ст.57 Закону України"Про освіту" педагогічним, науково-педагогічним та іншим категоріям працівників навчальних закладів</t>
  </si>
  <si>
    <t>Інші видатки на соціальний захист населення</t>
  </si>
  <si>
    <t>Філармонії, музичні колективи і ансамблі та інші мистецькі заклади та заходи</t>
  </si>
  <si>
    <t>Завершення проектів газіфікації сільских населених пунктів з високим ступенем готовності населен.пунктів</t>
  </si>
  <si>
    <t>Видатки на проведення робіт, пов*язаних з будівництвом, реконстукцією, ремонтом і утриманням автомобільних доріг</t>
  </si>
  <si>
    <t>Інша діяльність у сфері охорони навколишнього природного  середовища</t>
  </si>
  <si>
    <t>Назва об*єктів відповідно до проектно-кошторисної документації, тощо</t>
  </si>
  <si>
    <t>Разом видатків на поточний рік</t>
  </si>
  <si>
    <t xml:space="preserve">Секретар ради                                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</si>
  <si>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</si>
  <si>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Чорноб.катастрофи</t>
  </si>
  <si>
    <t>250380</t>
  </si>
  <si>
    <t>Плата за придбання пільгового торгового патенту на здійснення торговельної діяльності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</si>
  <si>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</si>
  <si>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Податок на прибуток підприємств і організацій, що належать до комунальної власності</t>
  </si>
  <si>
    <t>Адміністративні штрафи  у сфері забезпечені безпеки  дорожнього руху</t>
  </si>
  <si>
    <t>Орендна плата з юридичних осіб</t>
  </si>
  <si>
    <t>Орендна плата з фізичних осіб</t>
  </si>
  <si>
    <t>Плата за придбання торгового патенту на здійснення операцій з надання послуг у сфері грального бізнесу 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</si>
  <si>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 фізичними особами</t>
  </si>
  <si>
    <t>Державне мито, що сплачується за місцем розгляду та оформлення документів, ву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</si>
  <si>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</si>
  <si>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Частина чистого прибутку(доходу) господарських організацій, які належать до комунальної власності</t>
  </si>
  <si>
    <t>130112</t>
  </si>
  <si>
    <t>100103</t>
  </si>
  <si>
    <t>Дотація ЖКГ</t>
  </si>
  <si>
    <t>Збір за першу реєстрацію транспортного засобу</t>
  </si>
  <si>
    <t>Екологічний податок</t>
  </si>
  <si>
    <t>Т.Є.Лисиченко</t>
  </si>
  <si>
    <t>тис .грн.</t>
  </si>
  <si>
    <t xml:space="preserve">                                                        за тимчасовою клаифікацією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</si>
  <si>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</si>
  <si>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</si>
  <si>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споживання</t>
  </si>
  <si>
    <t xml:space="preserve">Комунальні послуги та енергоносії </t>
  </si>
  <si>
    <t xml:space="preserve"> оплата праці</t>
  </si>
  <si>
    <t>розвитку</t>
  </si>
  <si>
    <t>капітальні видатки за рахунок коштів, що передаються із загального фонду до бюджету розвитку(спеціального фонду)</t>
  </si>
  <si>
    <t>13=3+6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</si>
  <si>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</si>
  <si>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</si>
  <si>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</si>
  <si>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</si>
  <si>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r>
      <t>Всього видатків на завершення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</si>
  <si>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</si>
  <si>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t xml:space="preserve">Перелік місцевих програм, які фінансуються за рахунок коштів </t>
  </si>
  <si>
    <t>Найменування програми</t>
  </si>
  <si>
    <t>Сума</t>
  </si>
  <si>
    <t xml:space="preserve">Показники міжбюджетних трансфертів між міським бюджетом та іншими бюджетами </t>
  </si>
  <si>
    <t xml:space="preserve">код бюджету </t>
  </si>
  <si>
    <t>Кошти, що передаються до районного бюджету</t>
  </si>
  <si>
    <t>Міжбюджетні трансферти</t>
  </si>
  <si>
    <t>Найменування АТО</t>
  </si>
  <si>
    <t>тис.грн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</si>
  <si>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</si>
  <si>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</si>
  <si>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</si>
  <si>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>Фінансова підтримка громадських організацій інвалідів і ветеранів</t>
  </si>
  <si>
    <t>Благоустрій міст, сіл, селищ</t>
  </si>
  <si>
    <t xml:space="preserve">Інші видатки </t>
  </si>
  <si>
    <t xml:space="preserve">Спеціальний фонд </t>
  </si>
  <si>
    <t>Додаток № 5</t>
  </si>
  <si>
    <t>Програма виконкому Попаснянської міської ради з питань соціального захисту та соціального забезпечення населення на 2011-2014 рр.</t>
  </si>
  <si>
    <t>Програма охорони довкілля,раціонального використання природних ресурсів та забезпечення екобезпеки на2011- 2014 рр. в м.Попасна</t>
  </si>
  <si>
    <t>Додаток № 1</t>
  </si>
  <si>
    <t>Міська програма розвитку фізичної культури та спорту в місті на 2011-2014рр</t>
  </si>
  <si>
    <t>Інша субвенція</t>
  </si>
  <si>
    <t>Збір за  провадження торговельної  діяльності (роздрібна торгівля), сплачений фізичними особами</t>
  </si>
  <si>
    <t>Збір за  провадження торговельної  діяльності (роздрібна торгівля), сплачений юридичними особами</t>
  </si>
  <si>
    <t>Збір за  провадження торговельної  діяльності (оптова торгівля), сплачений фізичними особами</t>
  </si>
  <si>
    <t>Збір за  провадження торговельної  діяльності (ресторанне господарство), сплачений фізичними особами</t>
  </si>
  <si>
    <t>Збір за  провадження торговельної  діяльності (ресторанне господарство), сплачений юридичними особами</t>
  </si>
  <si>
    <t>Збір за впровадження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</si>
  <si>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 xml:space="preserve">Єдиний податок  </t>
  </si>
  <si>
    <t>Єдиний податок  з юридичних осіб</t>
  </si>
  <si>
    <t>Єдиний податок  з фізичних осіб</t>
  </si>
  <si>
    <t>Надходження від викідів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</si>
  <si>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об*єкти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</si>
  <si>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</si>
  <si>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Інші податки та збори</t>
  </si>
  <si>
    <t xml:space="preserve">Офіційні трансферти </t>
  </si>
  <si>
    <t xml:space="preserve">Субвенції 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</si>
  <si>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</si>
  <si>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Фінансова підтримка громадських  організацій  інвалідів і ветеранів</t>
  </si>
  <si>
    <t>Програма проведення культурно-масових заходів в місті на 2012-2015 роки</t>
  </si>
  <si>
    <t>Міська цільова Програма роботи з обдарованими дітьми та молоддю м.Попасна на 2012-2015 роки</t>
  </si>
  <si>
    <t>О3</t>
  </si>
  <si>
    <t>Програма висвітлення діяльності Попаснянської міської ради та її виконкому в засобах масової інформації на 2011-2014рр.</t>
  </si>
  <si>
    <t>Щоденний норматив відрахувань</t>
  </si>
  <si>
    <t>Капітальні трансферти органам державного управління іншого рівня(Субвенція районному бюджету на участь у програмі "Власний дім")</t>
  </si>
  <si>
    <r>
      <t>З них:</t>
    </r>
    <r>
      <rPr>
        <i/>
        <sz val="9"/>
        <rFont val="Arial CE"/>
        <family val="2"/>
      </rPr>
      <t xml:space="preserve">   </t>
    </r>
  </si>
  <si>
    <t>в тому числі бюджет розвитку</t>
  </si>
  <si>
    <t>Кошти, що передаються  до районних та міських  бюджетів  з мііських, сільських, селищних бюджетів</t>
  </si>
  <si>
    <t>Інші субвенції (на участь у програмі "Власний дім")</t>
  </si>
  <si>
    <t>Податки на доходи, податки на прибуток, податки на збільшення ринкової вартості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</si>
  <si>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</si>
  <si>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</si>
  <si>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Капітальний ремонт площі Героїв</t>
  </si>
  <si>
    <t>Збір за провадження деяких видів підприємницької діяльності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</si>
  <si>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</si>
  <si>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</si>
  <si>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 фізичними особами за результатами річного декларування</t>
  </si>
  <si>
    <t>Капітальний ремонт   жилого будинку № 50 по вул.Первомайська</t>
  </si>
  <si>
    <t>Капітальний ремонт жилого будинку № 6а по вул. Артемівська</t>
  </si>
  <si>
    <t>Капітальний ремонт   жилого будинку № 31 по вул.Склозаводська</t>
  </si>
  <si>
    <t>Капітальний ремонт   жилого будинку № 7 по вул.Первомайська</t>
  </si>
  <si>
    <t>Будівництво системи газопостачання  автономної міні-котельні КЗ ДНЗ № 6 по вул. Леніна, 155а</t>
  </si>
  <si>
    <r>
      <t>Видатки на проведення робіт,пов</t>
    </r>
    <r>
      <rPr>
        <sz val="10"/>
        <rFont val="Calibri"/>
        <family val="2"/>
      </rPr>
      <t>'</t>
    </r>
    <r>
      <rPr>
        <sz val="10"/>
        <rFont val="Times New Roman Cyr"/>
        <family val="0"/>
      </rPr>
      <t>язаних із будівництвом,реконструкцією,ремонтом та утриманням автомобільних доріг</t>
    </r>
  </si>
  <si>
    <t>Благоустрій міст,сіл,селищ</t>
  </si>
  <si>
    <t>Капітальний ремонт вул.Первомайська, вул.Артемівська,вул.Герцена(по ухвалі суду від 14.12.2011р  справа № 14/185/2011)</t>
  </si>
  <si>
    <t>Капітальний ремонт доріг приватного сектору</t>
  </si>
  <si>
    <t>Програми соціально-економічного розвитку - інші витрати в м.Попасна на 2013-2015 рр</t>
  </si>
  <si>
    <t>Попаснянський районний бюджет</t>
  </si>
  <si>
    <t>Попаснянський міський  бюджет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</si>
  <si>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</si>
  <si>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r>
      <t>Перелік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2014 році будуть проводитися за рахунок коштів бюджету розвитку</t>
    </r>
  </si>
  <si>
    <t>Капітальний ремонт будівлі КЗ ДНЗ № 7</t>
  </si>
  <si>
    <t>Капітальний ремонт   жилого будинку № 7 по вул.Пролетарська</t>
  </si>
  <si>
    <t>Капітальний ремонт   жилого будинку № 148 по вул.Леніна</t>
  </si>
  <si>
    <t>Капітальний ремонт   жилого будинку № 3 по вул.60 років Жовтня</t>
  </si>
  <si>
    <t>Капітальний ремонт   жилого будинку № 1 по вул.Котовського</t>
  </si>
  <si>
    <t>Капітальний ремонт   жилого будинку № 149 по вул.Леніна</t>
  </si>
  <si>
    <t>Капітальний ремонт   жилого будинку № 146 по вул.Первомайська</t>
  </si>
  <si>
    <t>Капітальний ремонт вуличного зовнішнього освітлення  парку ВРЗ, вул. Шкільна, Первомайська, Кошового, Леніна</t>
  </si>
  <si>
    <t>Реконструкція котельні по вул.Мічуріна 1</t>
  </si>
  <si>
    <t>Капітальний ремонт системи опалення КЗ ДНЗ № 1(За рахунок іншої субвенції з обласного бюджету 55,0 тис.грн, співфінансування з міського бюджету 52,0 тис.грн)</t>
  </si>
  <si>
    <t>Капітальний ремонт системи опалення КЗ ДНЗ № 7(За рахунок іншої субвенції з обласного бюджету 30,0 тис.грн, співфінансування з міського бюджету 28,0 тис.грн)</t>
  </si>
  <si>
    <t>Виготовлення проектно-кошторисної документації по реконструкції будівлі  КЗ ДНЗ № 1</t>
  </si>
  <si>
    <t>Виготовлення проектно-кошторисної документації по реконструкції будівлі  КЗ ДНЗ № 7</t>
  </si>
  <si>
    <t>на 2014 рік</t>
  </si>
  <si>
    <t>Видатки міського бюджету на 2014 рік</t>
  </si>
  <si>
    <t>Доходи  міського бюджету на 2014 рік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</si>
  <si>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</si>
  <si>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Капітальний ремонт   жилого будинку № 155 по вул.Леніна </t>
  </si>
  <si>
    <t>Капітальний ремонт   жилого будинку № 21 по вул.Суворова</t>
  </si>
  <si>
    <t>Капітальний ремонт   жилого будинку № 8 по вул.Артемівська</t>
  </si>
  <si>
    <t>Капітальний ремонт   жилого будинку № 157 по вул.Леніна</t>
  </si>
  <si>
    <t>Капітальний ремонт   жилого будинку № 142 по вул.Леніна</t>
  </si>
  <si>
    <t>Капітальний ремонт асфальтобетонного покриття вул.Первомайська</t>
  </si>
  <si>
    <t>Капітальний ремонт асфальтобетонного покриття вул.Леніна</t>
  </si>
  <si>
    <t>міського бюджету у 2014 році</t>
  </si>
  <si>
    <t>Збір за  провадження торговельної  діяльності з придбанням пільгового торгового патенту</t>
  </si>
  <si>
    <t>Капітальний ремонт вуличного зовнішнього освітлення   вул. Первомайська,Красних Партизан,Миронівська</t>
  </si>
  <si>
    <t>Додаток 4</t>
  </si>
  <si>
    <t>Додаток   2</t>
  </si>
  <si>
    <t>Додаток  3</t>
  </si>
  <si>
    <t>Капітальний ремонт жилого будинку № 4 по пров. Стандартний</t>
  </si>
  <si>
    <t>Капітальний ремонт   жилого будинку № 21 по вул.Ціолковського</t>
  </si>
  <si>
    <t>Капітальний ремонт   жилого будинку № 23 по вул.Ціолковського</t>
  </si>
  <si>
    <r>
      <t>Технічний нагляд по об</t>
    </r>
    <r>
      <rPr>
        <sz val="10"/>
        <rFont val="Calibri"/>
        <family val="2"/>
      </rPr>
      <t>'</t>
    </r>
    <r>
      <rPr>
        <sz val="10"/>
        <rFont val="Times New Roman Cyr"/>
        <family val="0"/>
      </rPr>
      <t>єктам "Капітальний ремонт житлових будинків"(по вул.Леніна 153,146,148,151, вул.Первомайська 5а,50,58, вул.Котовського,2 вул. Суворова 15а, вул. Донецька 1а, вул. Склозаводська 11а, пров. Службовий 3, вул. Базарна 2)</t>
    </r>
  </si>
  <si>
    <t>14  лютого 2014 р.№ 52/1</t>
  </si>
  <si>
    <t>від 14.02.2014р. №52/2</t>
  </si>
  <si>
    <t>від 14.02.2014 року № 52/1</t>
  </si>
  <si>
    <t>від 14.02.2014 року №52/1</t>
  </si>
  <si>
    <t>Міська програма реформування і розвитку житлово-комунального господарства і благоустрою м. Попасна на 2011-2014рр.</t>
  </si>
  <si>
    <t>250309</t>
  </si>
  <si>
    <t xml:space="preserve">Кошти, що передаються  за взаємними розрахунками між місцевими бюджетами </t>
  </si>
  <si>
    <t>Інші субвенції (районому бюджету на участь у програмі "Власний дім")</t>
  </si>
  <si>
    <t>Кошти, що передаються за взаємними розрахунками між місцевими бюджетами</t>
  </si>
  <si>
    <t>Капітальний ремонт інженерних мереж  КЗ ДНЗ № 7</t>
  </si>
  <si>
    <t>Капітальний ремонт будівлі  КЗ ДНЗ № 1</t>
  </si>
  <si>
    <t>Капітальний ремонт будівлі  КЗ ДНЗ № 6</t>
  </si>
  <si>
    <t>Капітальний ремонт  жилого будинку № 7 по вул.Первомайська</t>
  </si>
  <si>
    <t>Капітальний ремонт  жилого будинку № 3 по провул.Службовий</t>
  </si>
  <si>
    <t>Капітальний ремонт  жилого будинку № 50 по вул.Первомайська</t>
  </si>
  <si>
    <t>Капітальний ремонт  жилого будинку № 5 по вул.Артемівська</t>
  </si>
  <si>
    <t>Капітальний ремонт  алеї кварталу "Оседача"</t>
  </si>
  <si>
    <t>Капітальний ремонт тротуару по вул. Леніна</t>
  </si>
  <si>
    <t>Філармонії, музичні колективи і ансамблі  та інші мистецькі заклади та заходи</t>
  </si>
  <si>
    <t>Придбання обладнання і предметів довгострокового користування (Придбання ялинки)</t>
  </si>
  <si>
    <t>Капітальний ремонт відомчого житла  для лікарів за адресою м.Попасна вул Леніна 153</t>
  </si>
  <si>
    <t>"</t>
  </si>
  <si>
    <t>Додаток № 2</t>
  </si>
  <si>
    <t>Додаток   3</t>
  </si>
  <si>
    <t>Додаток 5</t>
  </si>
  <si>
    <t>Додаток № 6</t>
  </si>
  <si>
    <t>Додаток  4</t>
  </si>
  <si>
    <t>28 квітня 2014 р.№ 54/5</t>
  </si>
  <si>
    <t>28 квітня 2014р. №54/5</t>
  </si>
  <si>
    <t xml:space="preserve">28 квітня 2014 року №54/5 </t>
  </si>
  <si>
    <t>28 квітня 2014 року №54/5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</si>
</sst>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#,##0.0000"/>
  </numFmts>
  <fonts count="96">
    <font>
      <sz val="10"/>
      <name val="Times New Roman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color indexed="1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21"/>
      <name val="Arial CE"/>
      <family val="2"/>
    </font>
    <font>
      <sz val="12"/>
      <name val="Times New Roman"/>
      <family val="1"/>
    </font>
    <font>
      <sz val="11"/>
      <name val="Arial"/>
      <family val="2"/>
    </font>
    <font>
      <sz val="7"/>
      <name val="Arial CE"/>
      <family val="0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8"/>
      <name val="Times New Roman Cyr"/>
      <family val="0"/>
    </font>
    <font>
      <sz val="6"/>
      <name val="Arial CE"/>
      <family val="2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sz val="11"/>
      <color indexed="8"/>
      <name val="Arial CE"/>
      <family val="2"/>
    </font>
    <font>
      <sz val="9"/>
      <color indexed="8"/>
      <name val="Times New Roman"/>
      <family val="1"/>
    </font>
    <font>
      <sz val="9"/>
      <color indexed="8"/>
      <name val="Arial CE"/>
      <family val="0"/>
    </font>
    <font>
      <b/>
      <sz val="10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0" fontId="10" fillId="0" borderId="0" xfId="55" applyFont="1">
      <alignment/>
      <protection/>
    </xf>
    <xf numFmtId="0" fontId="10" fillId="0" borderId="0" xfId="55" applyFont="1" applyAlignment="1">
      <alignment horizontal="justify"/>
      <protection/>
    </xf>
    <xf numFmtId="0" fontId="4" fillId="0" borderId="0" xfId="55">
      <alignment/>
      <protection/>
    </xf>
    <xf numFmtId="0" fontId="11" fillId="0" borderId="0" xfId="55" applyFont="1" applyAlignment="1">
      <alignment horizontal="center"/>
      <protection/>
    </xf>
    <xf numFmtId="0" fontId="13" fillId="0" borderId="0" xfId="55" applyFont="1" applyAlignment="1">
      <alignment horizontal="justify"/>
      <protection/>
    </xf>
    <xf numFmtId="0" fontId="10" fillId="0" borderId="11" xfId="55" applyFont="1" applyBorder="1" applyAlignment="1">
      <alignment horizontal="center" vertical="top" wrapText="1"/>
      <protection/>
    </xf>
    <xf numFmtId="0" fontId="10" fillId="0" borderId="12" xfId="55" applyFont="1" applyBorder="1" applyAlignment="1">
      <alignment horizontal="center" vertical="top" wrapText="1"/>
      <protection/>
    </xf>
    <xf numFmtId="0" fontId="14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15" fillId="0" borderId="10" xfId="55" applyFont="1" applyBorder="1" applyAlignment="1">
      <alignment horizontal="center" vertical="top" wrapText="1"/>
      <protection/>
    </xf>
    <xf numFmtId="172" fontId="4" fillId="0" borderId="0" xfId="55" applyNumberFormat="1">
      <alignment/>
      <protection/>
    </xf>
    <xf numFmtId="0" fontId="18" fillId="0" borderId="10" xfId="55" applyFont="1" applyBorder="1" applyAlignment="1">
      <alignment horizontal="justify" vertical="top" wrapText="1"/>
      <protection/>
    </xf>
    <xf numFmtId="206" fontId="1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justify" vertical="top" wrapText="1"/>
      <protection/>
    </xf>
    <xf numFmtId="206" fontId="10" fillId="0" borderId="10" xfId="55" applyNumberFormat="1" applyFont="1" applyBorder="1" applyAlignment="1">
      <alignment horizontal="center" vertical="center" wrapText="1"/>
      <protection/>
    </xf>
    <xf numFmtId="206" fontId="3" fillId="0" borderId="10" xfId="55" applyNumberFormat="1" applyFont="1" applyBorder="1" applyAlignment="1">
      <alignment horizontal="center" vertical="center" wrapText="1"/>
      <protection/>
    </xf>
    <xf numFmtId="206" fontId="19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justify" vertical="top" wrapText="1"/>
      <protection/>
    </xf>
    <xf numFmtId="206" fontId="6" fillId="0" borderId="10" xfId="55" applyNumberFormat="1" applyFont="1" applyBorder="1" applyAlignment="1">
      <alignment horizontal="center" vertical="center" wrapText="1"/>
      <protection/>
    </xf>
    <xf numFmtId="206" fontId="10" fillId="0" borderId="10" xfId="55" applyNumberFormat="1" applyFont="1" applyFill="1" applyBorder="1" applyAlignment="1">
      <alignment horizontal="center" vertical="center" wrapText="1"/>
      <protection/>
    </xf>
    <xf numFmtId="206" fontId="5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justify" vertical="top" wrapText="1"/>
      <protection/>
    </xf>
    <xf numFmtId="206" fontId="24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justify" vertical="top" wrapText="1"/>
      <protection/>
    </xf>
    <xf numFmtId="206" fontId="26" fillId="0" borderId="10" xfId="55" applyNumberFormat="1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16" fillId="0" borderId="10" xfId="55" applyFont="1" applyBorder="1" applyAlignment="1">
      <alignment horizontal="center" vertical="top" wrapText="1"/>
      <protection/>
    </xf>
    <xf numFmtId="0" fontId="27" fillId="0" borderId="10" xfId="55" applyFont="1" applyBorder="1" applyAlignment="1">
      <alignment horizontal="justify" vertical="top" wrapText="1"/>
      <protection/>
    </xf>
    <xf numFmtId="206" fontId="4" fillId="0" borderId="0" xfId="55" applyNumberFormat="1">
      <alignment/>
      <protection/>
    </xf>
    <xf numFmtId="0" fontId="16" fillId="0" borderId="10" xfId="55" applyFont="1" applyFill="1" applyBorder="1" applyAlignment="1">
      <alignment horizontal="justify" vertical="top" wrapText="1"/>
      <protection/>
    </xf>
    <xf numFmtId="0" fontId="17" fillId="0" borderId="10" xfId="55" applyFont="1" applyFill="1" applyBorder="1" applyAlignment="1">
      <alignment horizontal="center" vertical="top" wrapText="1"/>
      <protection/>
    </xf>
    <xf numFmtId="206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justify" vertical="top" wrapText="1"/>
      <protection/>
    </xf>
    <xf numFmtId="206" fontId="6" fillId="0" borderId="10" xfId="55" applyNumberFormat="1" applyFont="1" applyFill="1" applyBorder="1" applyAlignment="1">
      <alignment horizontal="center" vertical="center" wrapText="1"/>
      <protection/>
    </xf>
    <xf numFmtId="0" fontId="28" fillId="0" borderId="0" xfId="54" applyFont="1">
      <alignment/>
      <protection/>
    </xf>
    <xf numFmtId="0" fontId="28" fillId="0" borderId="0" xfId="54" applyFont="1" applyAlignment="1">
      <alignment horizontal="justify"/>
      <protection/>
    </xf>
    <xf numFmtId="0" fontId="28" fillId="0" borderId="0" xfId="54">
      <alignment/>
      <protection/>
    </xf>
    <xf numFmtId="0" fontId="29" fillId="0" borderId="0" xfId="54" applyFont="1">
      <alignment/>
      <protection/>
    </xf>
    <xf numFmtId="0" fontId="28" fillId="0" borderId="14" xfId="54" applyBorder="1">
      <alignment/>
      <protection/>
    </xf>
    <xf numFmtId="0" fontId="36" fillId="0" borderId="10" xfId="54" applyFont="1" applyBorder="1" applyAlignment="1">
      <alignment horizontal="center" vertical="top" wrapText="1"/>
      <protection/>
    </xf>
    <xf numFmtId="0" fontId="36" fillId="0" borderId="15" xfId="54" applyFont="1" applyBorder="1" applyAlignment="1">
      <alignment horizontal="center" vertical="top" wrapText="1"/>
      <protection/>
    </xf>
    <xf numFmtId="0" fontId="36" fillId="0" borderId="0" xfId="54" applyFont="1" applyAlignment="1">
      <alignment horizontal="center"/>
      <protection/>
    </xf>
    <xf numFmtId="49" fontId="29" fillId="0" borderId="16" xfId="54" applyNumberFormat="1" applyFont="1" applyBorder="1" applyAlignment="1">
      <alignment vertical="top" wrapText="1"/>
      <protection/>
    </xf>
    <xf numFmtId="0" fontId="29" fillId="0" borderId="17" xfId="54" applyFont="1" applyBorder="1" applyAlignment="1">
      <alignment horizontal="justify" vertical="top" wrapText="1"/>
      <protection/>
    </xf>
    <xf numFmtId="49" fontId="28" fillId="0" borderId="18" xfId="54" applyNumberFormat="1" applyFont="1" applyBorder="1" applyAlignment="1">
      <alignment vertical="top" wrapText="1"/>
      <protection/>
    </xf>
    <xf numFmtId="0" fontId="37" fillId="0" borderId="19" xfId="54" applyFont="1" applyBorder="1" applyAlignment="1">
      <alignment horizontal="justify" vertical="top" wrapText="1"/>
      <protection/>
    </xf>
    <xf numFmtId="0" fontId="28" fillId="0" borderId="19" xfId="54" applyFont="1" applyBorder="1" applyAlignment="1">
      <alignment horizontal="justify" vertical="top" wrapText="1"/>
      <protection/>
    </xf>
    <xf numFmtId="49" fontId="29" fillId="0" borderId="18" xfId="54" applyNumberFormat="1" applyFont="1" applyBorder="1" applyAlignment="1">
      <alignment vertical="top" wrapText="1"/>
      <protection/>
    </xf>
    <xf numFmtId="0" fontId="38" fillId="0" borderId="19" xfId="54" applyFont="1" applyBorder="1" applyAlignment="1">
      <alignment horizontal="justify" vertical="top" wrapText="1"/>
      <protection/>
    </xf>
    <xf numFmtId="208" fontId="39" fillId="0" borderId="20" xfId="54" applyNumberFormat="1" applyFont="1" applyBorder="1" applyAlignment="1">
      <alignment horizontal="right" vertical="top" wrapText="1"/>
      <protection/>
    </xf>
    <xf numFmtId="0" fontId="29" fillId="0" borderId="19" xfId="54" applyFont="1" applyBorder="1" applyAlignment="1">
      <alignment horizontal="justify" vertical="top" wrapText="1"/>
      <protection/>
    </xf>
    <xf numFmtId="49" fontId="4" fillId="0" borderId="19" xfId="54" applyNumberFormat="1" applyFont="1" applyFill="1" applyBorder="1" applyAlignment="1">
      <alignment horizontal="right" vertical="top"/>
      <protection/>
    </xf>
    <xf numFmtId="0" fontId="4" fillId="0" borderId="18" xfId="54" applyFont="1" applyFill="1" applyBorder="1" applyAlignment="1">
      <alignment vertical="top" wrapText="1"/>
      <protection/>
    </xf>
    <xf numFmtId="0" fontId="37" fillId="0" borderId="19" xfId="54" applyFont="1" applyBorder="1" applyAlignment="1">
      <alignment vertical="top" wrapText="1"/>
      <protection/>
    </xf>
    <xf numFmtId="49" fontId="28" fillId="0" borderId="18" xfId="54" applyNumberFormat="1" applyFont="1" applyBorder="1" applyAlignment="1">
      <alignment vertical="top" wrapText="1"/>
      <protection/>
    </xf>
    <xf numFmtId="0" fontId="37" fillId="0" borderId="21" xfId="54" applyFont="1" applyBorder="1" applyAlignment="1">
      <alignment horizontal="justify" vertical="top" wrapText="1"/>
      <protection/>
    </xf>
    <xf numFmtId="0" fontId="38" fillId="0" borderId="21" xfId="54" applyFont="1" applyBorder="1" applyAlignment="1">
      <alignment horizontal="justify" vertical="top" wrapText="1"/>
      <protection/>
    </xf>
    <xf numFmtId="0" fontId="29" fillId="0" borderId="0" xfId="54" applyFont="1">
      <alignment/>
      <protection/>
    </xf>
    <xf numFmtId="49" fontId="28" fillId="0" borderId="22" xfId="54" applyNumberFormat="1" applyFont="1" applyBorder="1" applyAlignment="1">
      <alignment vertical="top" wrapText="1"/>
      <protection/>
    </xf>
    <xf numFmtId="49" fontId="28" fillId="0" borderId="10" xfId="54" applyNumberFormat="1" applyFont="1" applyBorder="1" applyAlignment="1">
      <alignment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49" fontId="28" fillId="0" borderId="23" xfId="54" applyNumberFormat="1" applyFont="1" applyBorder="1" applyAlignment="1">
      <alignment vertical="top" wrapText="1"/>
      <protection/>
    </xf>
    <xf numFmtId="0" fontId="41" fillId="0" borderId="24" xfId="54" applyFont="1" applyBorder="1" applyAlignment="1">
      <alignment horizontal="justify" vertical="top" wrapText="1"/>
      <protection/>
    </xf>
    <xf numFmtId="49" fontId="28" fillId="0" borderId="25" xfId="54" applyNumberFormat="1" applyFont="1" applyBorder="1" applyAlignment="1">
      <alignment vertical="top" wrapText="1"/>
      <protection/>
    </xf>
    <xf numFmtId="0" fontId="41" fillId="0" borderId="12" xfId="54" applyFont="1" applyBorder="1" applyAlignment="1">
      <alignment horizontal="justify" vertical="top" wrapText="1"/>
      <protection/>
    </xf>
    <xf numFmtId="0" fontId="28" fillId="0" borderId="10" xfId="54" applyFont="1" applyBorder="1" applyAlignment="1">
      <alignment vertical="top" wrapText="1"/>
      <protection/>
    </xf>
    <xf numFmtId="0" fontId="29" fillId="0" borderId="10" xfId="54" applyFont="1" applyBorder="1" applyAlignment="1">
      <alignment horizontal="justify" vertical="top" wrapText="1"/>
      <protection/>
    </xf>
    <xf numFmtId="207" fontId="28" fillId="0" borderId="0" xfId="54" applyNumberFormat="1">
      <alignment/>
      <protection/>
    </xf>
    <xf numFmtId="0" fontId="28" fillId="0" borderId="0" xfId="54" applyFont="1">
      <alignment/>
      <protection/>
    </xf>
    <xf numFmtId="0" fontId="42" fillId="0" borderId="0" xfId="55" applyFont="1">
      <alignment/>
      <protection/>
    </xf>
    <xf numFmtId="206" fontId="10" fillId="0" borderId="10" xfId="55" applyNumberFormat="1" applyFont="1" applyFill="1" applyBorder="1" applyAlignment="1">
      <alignment horizontal="center" vertical="center" wrapText="1"/>
      <protection/>
    </xf>
    <xf numFmtId="0" fontId="43" fillId="0" borderId="0" xfId="55" applyFont="1">
      <alignment/>
      <protection/>
    </xf>
    <xf numFmtId="0" fontId="18" fillId="0" borderId="10" xfId="55" applyFont="1" applyBorder="1" applyAlignment="1">
      <alignment horizontal="justify" wrapText="1"/>
      <protection/>
    </xf>
    <xf numFmtId="0" fontId="14" fillId="0" borderId="10" xfId="55" applyFont="1" applyBorder="1" applyAlignment="1">
      <alignment horizontal="justify" wrapText="1"/>
      <protection/>
    </xf>
    <xf numFmtId="0" fontId="17" fillId="0" borderId="10" xfId="55" applyFont="1" applyBorder="1" applyAlignment="1">
      <alignment horizontal="justify" wrapText="1"/>
      <protection/>
    </xf>
    <xf numFmtId="0" fontId="21" fillId="0" borderId="10" xfId="55" applyFont="1" applyBorder="1" applyAlignment="1">
      <alignment horizontal="justify" wrapText="1"/>
      <protection/>
    </xf>
    <xf numFmtId="0" fontId="20" fillId="0" borderId="10" xfId="55" applyFont="1" applyBorder="1" applyAlignment="1">
      <alignment horizontal="justify" wrapText="1"/>
      <protection/>
    </xf>
    <xf numFmtId="0" fontId="22" fillId="0" borderId="10" xfId="55" applyFont="1" applyFill="1" applyBorder="1" applyAlignment="1">
      <alignment horizontal="justify" wrapText="1"/>
      <protection/>
    </xf>
    <xf numFmtId="0" fontId="23" fillId="0" borderId="10" xfId="55" applyFont="1" applyBorder="1" applyAlignment="1">
      <alignment horizontal="justify" wrapText="1"/>
      <protection/>
    </xf>
    <xf numFmtId="0" fontId="25" fillId="0" borderId="10" xfId="55" applyFont="1" applyBorder="1" applyAlignment="1">
      <alignment horizontal="justify" wrapText="1"/>
      <protection/>
    </xf>
    <xf numFmtId="0" fontId="18" fillId="0" borderId="10" xfId="55" applyFont="1" applyFill="1" applyBorder="1" applyAlignment="1">
      <alignment horizontal="justify" vertical="top" wrapText="1"/>
      <protection/>
    </xf>
    <xf numFmtId="0" fontId="18" fillId="0" borderId="10" xfId="55" applyFont="1" applyFill="1" applyBorder="1" applyAlignment="1">
      <alignment horizontal="justify" wrapText="1"/>
      <protection/>
    </xf>
    <xf numFmtId="206" fontId="1" fillId="0" borderId="10" xfId="55" applyNumberFormat="1" applyFont="1" applyFill="1" applyBorder="1" applyAlignment="1">
      <alignment horizontal="center" vertical="center" wrapText="1"/>
      <protection/>
    </xf>
    <xf numFmtId="208" fontId="39" fillId="0" borderId="26" xfId="54" applyNumberFormat="1" applyFont="1" applyBorder="1" applyAlignment="1">
      <alignment horizontal="right" vertical="top" wrapText="1"/>
      <protection/>
    </xf>
    <xf numFmtId="221" fontId="10" fillId="0" borderId="10" xfId="55" applyNumberFormat="1" applyFont="1" applyBorder="1" applyAlignment="1">
      <alignment horizontal="center" vertical="center" wrapText="1"/>
      <protection/>
    </xf>
    <xf numFmtId="221" fontId="6" fillId="0" borderId="10" xfId="55" applyNumberFormat="1" applyFont="1" applyBorder="1" applyAlignment="1">
      <alignment horizontal="center" vertical="center" wrapText="1"/>
      <protection/>
    </xf>
    <xf numFmtId="208" fontId="34" fillId="0" borderId="26" xfId="54" applyNumberFormat="1" applyFont="1" applyBorder="1" applyAlignment="1">
      <alignment horizontal="right" vertical="top" wrapText="1"/>
      <protection/>
    </xf>
    <xf numFmtId="208" fontId="34" fillId="0" borderId="26" xfId="54" applyNumberFormat="1" applyFont="1" applyBorder="1" applyAlignment="1">
      <alignment horizontal="right" vertical="top" wrapText="1"/>
      <protection/>
    </xf>
    <xf numFmtId="208" fontId="34" fillId="0" borderId="27" xfId="54" applyNumberFormat="1" applyFont="1" applyBorder="1" applyAlignment="1">
      <alignment horizontal="right" vertical="top" wrapText="1"/>
      <protection/>
    </xf>
    <xf numFmtId="0" fontId="37" fillId="0" borderId="19" xfId="54" applyFont="1" applyBorder="1" applyAlignment="1">
      <alignment horizontal="justify" vertical="top" wrapText="1"/>
      <protection/>
    </xf>
    <xf numFmtId="0" fontId="28" fillId="0" borderId="19" xfId="54" applyFont="1" applyBorder="1" applyAlignment="1">
      <alignment horizontal="justify" vertical="top" wrapText="1"/>
      <protection/>
    </xf>
    <xf numFmtId="0" fontId="44" fillId="0" borderId="19" xfId="54" applyFont="1" applyBorder="1" applyAlignment="1">
      <alignment horizontal="justify" vertical="top" wrapText="1"/>
      <protection/>
    </xf>
    <xf numFmtId="0" fontId="45" fillId="0" borderId="21" xfId="54" applyFont="1" applyBorder="1" applyAlignment="1">
      <alignment horizontal="justify" vertical="top" wrapText="1"/>
      <protection/>
    </xf>
    <xf numFmtId="0" fontId="46" fillId="0" borderId="21" xfId="54" applyFont="1" applyBorder="1" applyAlignment="1">
      <alignment horizontal="justify" vertical="top" wrapText="1"/>
      <protection/>
    </xf>
    <xf numFmtId="0" fontId="45" fillId="0" borderId="19" xfId="54" applyFont="1" applyBorder="1" applyAlignment="1">
      <alignment horizontal="justify" vertical="top" wrapText="1"/>
      <protection/>
    </xf>
    <xf numFmtId="0" fontId="45" fillId="0" borderId="19" xfId="54" applyFont="1" applyBorder="1" applyAlignment="1">
      <alignment horizontal="justify" vertical="top" wrapText="1"/>
      <protection/>
    </xf>
    <xf numFmtId="0" fontId="36" fillId="0" borderId="19" xfId="54" applyFont="1" applyBorder="1" applyAlignment="1">
      <alignment horizontal="justify" vertical="top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208" fontId="39" fillId="0" borderId="10" xfId="54" applyNumberFormat="1" applyFont="1" applyBorder="1" applyAlignment="1">
      <alignment horizontal="right" vertical="top" wrapText="1"/>
      <protection/>
    </xf>
    <xf numFmtId="208" fontId="39" fillId="0" borderId="27" xfId="54" applyNumberFormat="1" applyFont="1" applyBorder="1" applyAlignment="1">
      <alignment horizontal="right" vertical="top" wrapText="1"/>
      <protection/>
    </xf>
    <xf numFmtId="208" fontId="39" fillId="0" borderId="28" xfId="54" applyNumberFormat="1" applyFont="1" applyBorder="1" applyAlignment="1">
      <alignment horizontal="right" vertical="top" wrapText="1"/>
      <protection/>
    </xf>
    <xf numFmtId="0" fontId="43" fillId="0" borderId="0" xfId="55" applyFont="1" applyAlignment="1">
      <alignment horizontal="left"/>
      <protection/>
    </xf>
    <xf numFmtId="0" fontId="3" fillId="0" borderId="10" xfId="55" applyFont="1" applyBorder="1" applyAlignment="1">
      <alignment horizontal="justify" vertical="top" wrapText="1"/>
      <protection/>
    </xf>
    <xf numFmtId="0" fontId="16" fillId="0" borderId="10" xfId="55" applyFont="1" applyFill="1" applyBorder="1" applyAlignment="1">
      <alignment horizontal="justify" wrapText="1"/>
      <protection/>
    </xf>
    <xf numFmtId="206" fontId="5" fillId="0" borderId="10" xfId="55" applyNumberFormat="1" applyFont="1" applyFill="1" applyBorder="1" applyAlignment="1">
      <alignment horizontal="center" vertical="center" wrapText="1"/>
      <protection/>
    </xf>
    <xf numFmtId="206" fontId="19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justify" vertical="top" wrapText="1"/>
      <protection/>
    </xf>
    <xf numFmtId="0" fontId="14" fillId="0" borderId="10" xfId="55" applyFont="1" applyFill="1" applyBorder="1" applyAlignment="1">
      <alignment horizontal="justify" wrapText="1"/>
      <protection/>
    </xf>
    <xf numFmtId="206" fontId="3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justify" wrapText="1"/>
    </xf>
    <xf numFmtId="0" fontId="17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justify" wrapText="1"/>
      <protection/>
    </xf>
    <xf numFmtId="0" fontId="20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left" wrapText="1"/>
      <protection/>
    </xf>
    <xf numFmtId="0" fontId="24" fillId="0" borderId="10" xfId="55" applyFont="1" applyBorder="1" applyAlignment="1">
      <alignment horizontal="justify" wrapText="1"/>
      <protection/>
    </xf>
    <xf numFmtId="208" fontId="31" fillId="0" borderId="29" xfId="54" applyNumberFormat="1" applyFont="1" applyBorder="1" applyAlignment="1">
      <alignment horizontal="right" vertical="top" wrapText="1"/>
      <protection/>
    </xf>
    <xf numFmtId="0" fontId="31" fillId="0" borderId="19" xfId="54" applyFont="1" applyBorder="1" applyAlignment="1">
      <alignment horizontal="justify" vertical="top" wrapText="1"/>
      <protection/>
    </xf>
    <xf numFmtId="0" fontId="14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17" fillId="34" borderId="10" xfId="55" applyFont="1" applyFill="1" applyBorder="1" applyAlignment="1">
      <alignment horizontal="justify" wrapText="1"/>
      <protection/>
    </xf>
    <xf numFmtId="0" fontId="20" fillId="34" borderId="10" xfId="55" applyFont="1" applyFill="1" applyBorder="1" applyAlignment="1">
      <alignment horizontal="justify" wrapText="1"/>
      <protection/>
    </xf>
    <xf numFmtId="0" fontId="14" fillId="34" borderId="10" xfId="55" applyFont="1" applyFill="1" applyBorder="1" applyAlignment="1">
      <alignment horizontal="justify" vertical="top" wrapText="1"/>
      <protection/>
    </xf>
    <xf numFmtId="0" fontId="3" fillId="34" borderId="10" xfId="55" applyFont="1" applyFill="1" applyBorder="1" applyAlignment="1">
      <alignment horizontal="justify" wrapText="1"/>
      <protection/>
    </xf>
    <xf numFmtId="0" fontId="14" fillId="34" borderId="10" xfId="0" applyFont="1" applyFill="1" applyBorder="1" applyAlignment="1">
      <alignment horizontal="left" vertical="center"/>
    </xf>
    <xf numFmtId="0" fontId="14" fillId="34" borderId="10" xfId="55" applyFont="1" applyFill="1" applyBorder="1" applyAlignment="1">
      <alignment horizontal="justify" wrapText="1"/>
      <protection/>
    </xf>
    <xf numFmtId="208" fontId="34" fillId="0" borderId="30" xfId="54" applyNumberFormat="1" applyFont="1" applyBorder="1" applyAlignment="1">
      <alignment horizontal="right" vertical="top" wrapText="1"/>
      <protection/>
    </xf>
    <xf numFmtId="208" fontId="31" fillId="0" borderId="26" xfId="54" applyNumberFormat="1" applyFont="1" applyBorder="1" applyAlignment="1">
      <alignment horizontal="right" vertical="top" wrapText="1"/>
      <protection/>
    </xf>
    <xf numFmtId="208" fontId="31" fillId="0" borderId="20" xfId="54" applyNumberFormat="1" applyFont="1" applyBorder="1" applyAlignment="1">
      <alignment horizontal="right" vertical="top" wrapText="1"/>
      <protection/>
    </xf>
    <xf numFmtId="208" fontId="31" fillId="0" borderId="31" xfId="54" applyNumberFormat="1" applyFont="1" applyBorder="1" applyAlignment="1">
      <alignment horizontal="right" vertical="top" wrapText="1"/>
      <protection/>
    </xf>
    <xf numFmtId="208" fontId="31" fillId="0" borderId="27" xfId="54" applyNumberFormat="1" applyFont="1" applyBorder="1" applyAlignment="1">
      <alignment horizontal="right" vertical="top" wrapText="1"/>
      <protection/>
    </xf>
    <xf numFmtId="208" fontId="31" fillId="35" borderId="31" xfId="54" applyNumberFormat="1" applyFont="1" applyFill="1" applyBorder="1" applyAlignment="1">
      <alignment horizontal="right" vertical="top" wrapText="1"/>
      <protection/>
    </xf>
    <xf numFmtId="208" fontId="34" fillId="0" borderId="26" xfId="54" applyNumberFormat="1" applyFont="1" applyBorder="1" applyAlignment="1">
      <alignment vertical="top" wrapText="1"/>
      <protection/>
    </xf>
    <xf numFmtId="208" fontId="34" fillId="0" borderId="20" xfId="54" applyNumberFormat="1" applyFont="1" applyBorder="1" applyAlignment="1">
      <alignment vertical="top" wrapText="1"/>
      <protection/>
    </xf>
    <xf numFmtId="208" fontId="34" fillId="0" borderId="31" xfId="54" applyNumberFormat="1" applyFont="1" applyBorder="1" applyAlignment="1">
      <alignment vertical="top" wrapText="1"/>
      <protection/>
    </xf>
    <xf numFmtId="208" fontId="34" fillId="0" borderId="27" xfId="54" applyNumberFormat="1" applyFont="1" applyBorder="1" applyAlignment="1">
      <alignment vertical="top" wrapText="1"/>
      <protection/>
    </xf>
    <xf numFmtId="208" fontId="34" fillId="0" borderId="32" xfId="54" applyNumberFormat="1" applyFont="1" applyBorder="1" applyAlignment="1">
      <alignment horizontal="right" vertical="top" wrapText="1"/>
      <protection/>
    </xf>
    <xf numFmtId="208" fontId="39" fillId="0" borderId="33" xfId="54" applyNumberFormat="1" applyFont="1" applyBorder="1" applyAlignment="1">
      <alignment horizontal="right" vertical="top" wrapText="1"/>
      <protection/>
    </xf>
    <xf numFmtId="208" fontId="39" fillId="0" borderId="31" xfId="54" applyNumberFormat="1" applyFont="1" applyBorder="1" applyAlignment="1">
      <alignment horizontal="right" vertical="top" wrapText="1"/>
      <protection/>
    </xf>
    <xf numFmtId="208" fontId="34" fillId="0" borderId="20" xfId="54" applyNumberFormat="1" applyFont="1" applyBorder="1" applyAlignment="1">
      <alignment horizontal="right" vertical="top" wrapText="1"/>
      <protection/>
    </xf>
    <xf numFmtId="208" fontId="34" fillId="0" borderId="31" xfId="54" applyNumberFormat="1" applyFont="1" applyBorder="1" applyAlignment="1">
      <alignment horizontal="right" vertical="top" wrapText="1"/>
      <protection/>
    </xf>
    <xf numFmtId="208" fontId="31" fillId="0" borderId="33" xfId="54" applyNumberFormat="1" applyFont="1" applyBorder="1" applyAlignment="1">
      <alignment horizontal="right" vertical="top" wrapText="1"/>
      <protection/>
    </xf>
    <xf numFmtId="208" fontId="39" fillId="0" borderId="32" xfId="54" applyNumberFormat="1" applyFont="1" applyBorder="1" applyAlignment="1">
      <alignment horizontal="right" vertical="top" wrapText="1"/>
      <protection/>
    </xf>
    <xf numFmtId="208" fontId="40" fillId="0" borderId="26" xfId="54" applyNumberFormat="1" applyFont="1" applyBorder="1" applyAlignment="1">
      <alignment horizontal="right" vertical="top" wrapText="1"/>
      <protection/>
    </xf>
    <xf numFmtId="208" fontId="31" fillId="0" borderId="32" xfId="54" applyNumberFormat="1" applyFont="1" applyBorder="1" applyAlignment="1">
      <alignment horizontal="right" vertical="top" wrapText="1"/>
      <protection/>
    </xf>
    <xf numFmtId="208" fontId="40" fillId="0" borderId="20" xfId="54" applyNumberFormat="1" applyFont="1" applyBorder="1" applyAlignment="1">
      <alignment horizontal="right" vertical="top" wrapText="1"/>
      <protection/>
    </xf>
    <xf numFmtId="208" fontId="40" fillId="0" borderId="33" xfId="54" applyNumberFormat="1" applyFont="1" applyBorder="1" applyAlignment="1">
      <alignment horizontal="right" vertical="top" wrapText="1"/>
      <protection/>
    </xf>
    <xf numFmtId="208" fontId="40" fillId="0" borderId="31" xfId="54" applyNumberFormat="1" applyFont="1" applyBorder="1" applyAlignment="1">
      <alignment horizontal="right" vertical="top" wrapText="1"/>
      <protection/>
    </xf>
    <xf numFmtId="208" fontId="40" fillId="0" borderId="27" xfId="54" applyNumberFormat="1" applyFont="1" applyBorder="1" applyAlignment="1">
      <alignment horizontal="right" vertical="top" wrapText="1"/>
      <protection/>
    </xf>
    <xf numFmtId="208" fontId="40" fillId="0" borderId="26" xfId="54" applyNumberFormat="1" applyFont="1" applyBorder="1" applyAlignment="1">
      <alignment horizontal="right" vertical="top" wrapText="1"/>
      <protection/>
    </xf>
    <xf numFmtId="208" fontId="34" fillId="0" borderId="29" xfId="54" applyNumberFormat="1" applyFont="1" applyBorder="1" applyAlignment="1">
      <alignment horizontal="right" vertical="top" wrapText="1"/>
      <protection/>
    </xf>
    <xf numFmtId="208" fontId="31" fillId="0" borderId="31" xfId="54" applyNumberFormat="1" applyFont="1" applyBorder="1" applyAlignment="1">
      <alignment horizontal="right" vertical="top" wrapText="1"/>
      <protection/>
    </xf>
    <xf numFmtId="208" fontId="31" fillId="0" borderId="32" xfId="54" applyNumberFormat="1" applyFont="1" applyBorder="1" applyAlignment="1">
      <alignment horizontal="right" vertical="top" wrapText="1"/>
      <protection/>
    </xf>
    <xf numFmtId="208" fontId="34" fillId="0" borderId="33" xfId="54" applyNumberFormat="1" applyFont="1" applyBorder="1" applyAlignment="1">
      <alignment horizontal="right" vertical="top" wrapText="1"/>
      <protection/>
    </xf>
    <xf numFmtId="208" fontId="34" fillId="0" borderId="34" xfId="54" applyNumberFormat="1" applyFont="1" applyBorder="1" applyAlignment="1">
      <alignment horizontal="right" vertical="top" wrapText="1"/>
      <protection/>
    </xf>
    <xf numFmtId="208" fontId="39" fillId="0" borderId="35" xfId="54" applyNumberFormat="1" applyFont="1" applyBorder="1" applyAlignment="1">
      <alignment horizontal="right" vertical="top" wrapText="1"/>
      <protection/>
    </xf>
    <xf numFmtId="208" fontId="31" fillId="0" borderId="36" xfId="54" applyNumberFormat="1" applyFont="1" applyBorder="1" applyAlignment="1">
      <alignment horizontal="right" vertical="top" wrapText="1"/>
      <protection/>
    </xf>
    <xf numFmtId="208" fontId="31" fillId="0" borderId="37" xfId="54" applyNumberFormat="1" applyFont="1" applyBorder="1" applyAlignment="1">
      <alignment horizontal="right" vertical="top" wrapText="1"/>
      <protection/>
    </xf>
    <xf numFmtId="208" fontId="31" fillId="0" borderId="38" xfId="54" applyNumberFormat="1" applyFont="1" applyBorder="1" applyAlignment="1">
      <alignment horizontal="right" vertical="top" wrapText="1"/>
      <protection/>
    </xf>
    <xf numFmtId="208" fontId="31" fillId="0" borderId="39" xfId="54" applyNumberFormat="1" applyFont="1" applyBorder="1" applyAlignment="1">
      <alignment horizontal="right" vertical="top" wrapText="1"/>
      <protection/>
    </xf>
    <xf numFmtId="208" fontId="31" fillId="0" borderId="40" xfId="54" applyNumberFormat="1" applyFont="1" applyBorder="1" applyAlignment="1">
      <alignment horizontal="right" vertical="top" wrapText="1"/>
      <protection/>
    </xf>
    <xf numFmtId="208" fontId="31" fillId="0" borderId="14" xfId="54" applyNumberFormat="1" applyFont="1" applyBorder="1" applyAlignment="1">
      <alignment horizontal="right" vertical="top" wrapText="1"/>
      <protection/>
    </xf>
    <xf numFmtId="208" fontId="31" fillId="0" borderId="41" xfId="54" applyNumberFormat="1" applyFont="1" applyBorder="1" applyAlignment="1">
      <alignment horizontal="right" vertical="top" wrapText="1"/>
      <protection/>
    </xf>
    <xf numFmtId="208" fontId="31" fillId="0" borderId="0" xfId="54" applyNumberFormat="1" applyFont="1" applyBorder="1" applyAlignment="1">
      <alignment horizontal="right" vertical="top" wrapText="1"/>
      <protection/>
    </xf>
    <xf numFmtId="0" fontId="0" fillId="0" borderId="10" xfId="0" applyBorder="1" applyAlignment="1">
      <alignment horizontal="center" vertical="distributed"/>
    </xf>
    <xf numFmtId="0" fontId="50" fillId="0" borderId="10" xfId="0" applyFont="1" applyBorder="1" applyAlignment="1">
      <alignment horizontal="center" vertical="distributed"/>
    </xf>
    <xf numFmtId="0" fontId="52" fillId="0" borderId="0" xfId="0" applyFont="1" applyAlignment="1">
      <alignment/>
    </xf>
    <xf numFmtId="223" fontId="0" fillId="0" borderId="10" xfId="0" applyNumberFormat="1" applyBorder="1" applyAlignment="1">
      <alignment/>
    </xf>
    <xf numFmtId="0" fontId="4" fillId="0" borderId="10" xfId="54" applyFont="1" applyFill="1" applyBorder="1" applyAlignment="1">
      <alignment horizontal="left" vertical="distributed" wrapText="1"/>
      <protection/>
    </xf>
    <xf numFmtId="0" fontId="47" fillId="0" borderId="10" xfId="0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left" vertical="distributed"/>
    </xf>
    <xf numFmtId="0" fontId="56" fillId="0" borderId="19" xfId="54" applyFont="1" applyBorder="1" applyAlignment="1">
      <alignment horizontal="left" vertical="distributed" wrapText="1"/>
      <protection/>
    </xf>
    <xf numFmtId="0" fontId="51" fillId="0" borderId="10" xfId="0" applyFont="1" applyBorder="1" applyAlignment="1">
      <alignment vertical="justify"/>
    </xf>
    <xf numFmtId="0" fontId="51" fillId="0" borderId="10" xfId="0" applyFont="1" applyBorder="1" applyAlignment="1">
      <alignment horizontal="left" vertical="distributed"/>
    </xf>
    <xf numFmtId="0" fontId="57" fillId="0" borderId="19" xfId="54" applyFont="1" applyBorder="1" applyAlignment="1">
      <alignment horizontal="left" vertical="distributed" wrapText="1"/>
      <protection/>
    </xf>
    <xf numFmtId="0" fontId="58" fillId="0" borderId="19" xfId="54" applyFont="1" applyBorder="1" applyAlignment="1">
      <alignment horizontal="left" vertical="distributed" wrapText="1"/>
      <protection/>
    </xf>
    <xf numFmtId="0" fontId="16" fillId="0" borderId="10" xfId="0" applyFont="1" applyFill="1" applyBorder="1" applyAlignment="1">
      <alignment horizontal="justify" wrapText="1"/>
    </xf>
    <xf numFmtId="172" fontId="60" fillId="0" borderId="0" xfId="55" applyNumberFormat="1" applyFont="1">
      <alignment/>
      <protection/>
    </xf>
    <xf numFmtId="0" fontId="60" fillId="0" borderId="0" xfId="55" applyFont="1">
      <alignment/>
      <protection/>
    </xf>
    <xf numFmtId="0" fontId="0" fillId="0" borderId="10" xfId="0" applyBorder="1" applyAlignment="1">
      <alignment horizontal="center" vertical="justify"/>
    </xf>
    <xf numFmtId="221" fontId="6" fillId="0" borderId="10" xfId="55" applyNumberFormat="1" applyFont="1" applyFill="1" applyBorder="1" applyAlignment="1">
      <alignment horizontal="center" vertical="center" wrapText="1"/>
      <protection/>
    </xf>
    <xf numFmtId="221" fontId="1" fillId="0" borderId="10" xfId="5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42" xfId="54" applyFont="1" applyBorder="1" applyAlignment="1">
      <alignment horizontal="center" vertical="center" wrapText="1"/>
      <protection/>
    </xf>
    <xf numFmtId="49" fontId="4" fillId="0" borderId="19" xfId="54" applyNumberFormat="1" applyFont="1" applyFill="1" applyBorder="1" applyAlignment="1">
      <alignment horizontal="left" vertical="top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vertical="justify"/>
    </xf>
    <xf numFmtId="0" fontId="3" fillId="0" borderId="10" xfId="0" applyFont="1" applyFill="1" applyBorder="1" applyAlignment="1">
      <alignment horizontal="justify" wrapText="1"/>
    </xf>
    <xf numFmtId="0" fontId="15" fillId="34" borderId="10" xfId="55" applyFont="1" applyFill="1" applyBorder="1" applyAlignment="1">
      <alignment horizontal="justify" wrapText="1"/>
      <protection/>
    </xf>
    <xf numFmtId="0" fontId="3" fillId="0" borderId="10" xfId="55" applyFont="1" applyFill="1" applyBorder="1" applyAlignment="1">
      <alignment horizontal="justify" wrapText="1"/>
      <protection/>
    </xf>
    <xf numFmtId="0" fontId="45" fillId="0" borderId="19" xfId="54" applyFont="1" applyBorder="1" applyAlignment="1">
      <alignment/>
      <protection/>
    </xf>
    <xf numFmtId="0" fontId="37" fillId="0" borderId="10" xfId="54" applyFont="1" applyBorder="1" applyAlignment="1">
      <alignment vertical="top" wrapText="1"/>
      <protection/>
    </xf>
    <xf numFmtId="221" fontId="6" fillId="0" borderId="10" xfId="55" applyNumberFormat="1" applyFont="1" applyFill="1" applyBorder="1" applyAlignment="1">
      <alignment horizontal="center" vertical="center" wrapText="1"/>
      <protection/>
    </xf>
    <xf numFmtId="0" fontId="45" fillId="0" borderId="19" xfId="54" applyFont="1" applyBorder="1" applyAlignment="1">
      <alignment vertical="justify"/>
      <protection/>
    </xf>
    <xf numFmtId="0" fontId="47" fillId="0" borderId="10" xfId="0" applyFont="1" applyBorder="1" applyAlignment="1">
      <alignment vertical="justify"/>
    </xf>
    <xf numFmtId="0" fontId="0" fillId="34" borderId="10" xfId="0" applyFill="1" applyBorder="1" applyAlignment="1">
      <alignment/>
    </xf>
    <xf numFmtId="0" fontId="47" fillId="0" borderId="43" xfId="0" applyFont="1" applyBorder="1" applyAlignment="1">
      <alignment vertical="justify"/>
    </xf>
    <xf numFmtId="0" fontId="61" fillId="0" borderId="44" xfId="54" applyFont="1" applyBorder="1" applyAlignment="1">
      <alignment horizontal="justify" vertical="top" wrapText="1"/>
      <protection/>
    </xf>
    <xf numFmtId="221" fontId="18" fillId="0" borderId="10" xfId="55" applyNumberFormat="1" applyFont="1" applyBorder="1" applyAlignment="1">
      <alignment horizontal="center" vertical="center" wrapText="1"/>
      <protection/>
    </xf>
    <xf numFmtId="221" fontId="1" fillId="0" borderId="10" xfId="55" applyNumberFormat="1" applyFont="1" applyBorder="1" applyAlignment="1">
      <alignment horizontal="center" vertical="center" wrapText="1"/>
      <protection/>
    </xf>
    <xf numFmtId="221" fontId="10" fillId="0" borderId="10" xfId="55" applyNumberFormat="1" applyFont="1" applyFill="1" applyBorder="1" applyAlignment="1">
      <alignment horizontal="center" vertical="center" wrapText="1"/>
      <protection/>
    </xf>
    <xf numFmtId="221" fontId="3" fillId="0" borderId="10" xfId="55" applyNumberFormat="1" applyFont="1" applyFill="1" applyBorder="1" applyAlignment="1">
      <alignment horizontal="center" vertical="center" wrapText="1"/>
      <protection/>
    </xf>
    <xf numFmtId="221" fontId="3" fillId="34" borderId="10" xfId="55" applyNumberFormat="1" applyFont="1" applyFill="1" applyBorder="1" applyAlignment="1">
      <alignment horizontal="center" vertical="center" wrapText="1"/>
      <protection/>
    </xf>
    <xf numFmtId="221" fontId="10" fillId="0" borderId="10" xfId="55" applyNumberFormat="1" applyFont="1" applyFill="1" applyBorder="1" applyAlignment="1">
      <alignment horizontal="center" vertical="center" wrapText="1"/>
      <protection/>
    </xf>
    <xf numFmtId="221" fontId="10" fillId="34" borderId="10" xfId="55" applyNumberFormat="1" applyFont="1" applyFill="1" applyBorder="1" applyAlignment="1">
      <alignment horizontal="center" vertical="center" wrapText="1"/>
      <protection/>
    </xf>
    <xf numFmtId="221" fontId="5" fillId="0" borderId="10" xfId="55" applyNumberFormat="1" applyFont="1" applyFill="1" applyBorder="1" applyAlignment="1">
      <alignment horizontal="center" vertical="center" wrapText="1"/>
      <protection/>
    </xf>
    <xf numFmtId="221" fontId="19" fillId="0" borderId="10" xfId="55" applyNumberFormat="1" applyFont="1" applyBorder="1" applyAlignment="1">
      <alignment horizontal="center" vertical="center" wrapText="1"/>
      <protection/>
    </xf>
    <xf numFmtId="221" fontId="3" fillId="0" borderId="10" xfId="55" applyNumberFormat="1" applyFont="1" applyBorder="1" applyAlignment="1">
      <alignment horizontal="center" vertical="center" wrapText="1"/>
      <protection/>
    </xf>
    <xf numFmtId="221" fontId="2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justify" wrapText="1"/>
      <protection/>
    </xf>
    <xf numFmtId="0" fontId="0" fillId="0" borderId="12" xfId="0" applyBorder="1" applyAlignment="1">
      <alignment horizontal="center" vertical="justify"/>
    </xf>
    <xf numFmtId="0" fontId="53" fillId="0" borderId="10" xfId="0" applyFont="1" applyBorder="1" applyAlignment="1">
      <alignment horizontal="center"/>
    </xf>
    <xf numFmtId="208" fontId="39" fillId="0" borderId="20" xfId="54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left"/>
    </xf>
    <xf numFmtId="0" fontId="51" fillId="0" borderId="12" xfId="0" applyFont="1" applyBorder="1" applyAlignment="1">
      <alignment horizontal="center" vertical="distributed"/>
    </xf>
    <xf numFmtId="0" fontId="51" fillId="0" borderId="11" xfId="0" applyFont="1" applyBorder="1" applyAlignment="1">
      <alignment horizontal="center" vertical="distributed"/>
    </xf>
    <xf numFmtId="0" fontId="0" fillId="0" borderId="42" xfId="0" applyBorder="1" applyAlignment="1">
      <alignment horizontal="center"/>
    </xf>
    <xf numFmtId="22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justify"/>
    </xf>
    <xf numFmtId="0" fontId="54" fillId="0" borderId="10" xfId="0" applyFont="1" applyBorder="1" applyAlignment="1">
      <alignment/>
    </xf>
    <xf numFmtId="0" fontId="10" fillId="0" borderId="0" xfId="55" applyFont="1" applyAlignment="1">
      <alignment horizontal="right"/>
      <protection/>
    </xf>
    <xf numFmtId="0" fontId="28" fillId="0" borderId="0" xfId="54" applyFont="1" applyAlignment="1">
      <alignment horizontal="right"/>
      <protection/>
    </xf>
    <xf numFmtId="0" fontId="0" fillId="0" borderId="0" xfId="0" applyAlignment="1">
      <alignment horizontal="right"/>
    </xf>
    <xf numFmtId="0" fontId="4" fillId="0" borderId="0" xfId="55" applyAlignment="1">
      <alignment horizontal="left"/>
      <protection/>
    </xf>
    <xf numFmtId="0" fontId="12" fillId="0" borderId="0" xfId="43" applyFont="1" applyAlignment="1" applyProtection="1">
      <alignment horizontal="center"/>
      <protection/>
    </xf>
    <xf numFmtId="0" fontId="14" fillId="0" borderId="11" xfId="55" applyFont="1" applyBorder="1" applyAlignment="1">
      <alignment horizontal="center" vertical="center" wrapText="1"/>
      <protection/>
    </xf>
    <xf numFmtId="0" fontId="14" fillId="0" borderId="12" xfId="55" applyFont="1" applyBorder="1" applyAlignment="1">
      <alignment horizontal="center" vertical="center" wrapText="1"/>
      <protection/>
    </xf>
    <xf numFmtId="0" fontId="14" fillId="0" borderId="43" xfId="55" applyFont="1" applyBorder="1" applyAlignment="1">
      <alignment horizontal="center" wrapText="1"/>
      <protection/>
    </xf>
    <xf numFmtId="0" fontId="14" fillId="0" borderId="15" xfId="55" applyFont="1" applyBorder="1" applyAlignment="1">
      <alignment horizontal="center" wrapText="1"/>
      <protection/>
    </xf>
    <xf numFmtId="0" fontId="28" fillId="0" borderId="0" xfId="54" applyFont="1" applyAlignment="1">
      <alignment horizontal="justify"/>
      <protection/>
    </xf>
    <xf numFmtId="0" fontId="28" fillId="0" borderId="0" xfId="54" applyFont="1" applyAlignment="1">
      <alignment horizontal="left"/>
      <protection/>
    </xf>
    <xf numFmtId="0" fontId="31" fillId="0" borderId="43" xfId="54" applyFont="1" applyBorder="1" applyAlignment="1">
      <alignment horizontal="center" vertical="center" wrapText="1"/>
      <protection/>
    </xf>
    <xf numFmtId="0" fontId="31" fillId="0" borderId="15" xfId="54" applyFont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 wrapText="1"/>
      <protection/>
    </xf>
    <xf numFmtId="0" fontId="31" fillId="0" borderId="45" xfId="54" applyFont="1" applyBorder="1" applyAlignment="1">
      <alignment horizontal="center" vertical="center" wrapText="1"/>
      <protection/>
    </xf>
    <xf numFmtId="0" fontId="31" fillId="0" borderId="12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48" fillId="0" borderId="46" xfId="54" applyFont="1" applyBorder="1" applyAlignment="1">
      <alignment horizontal="center" vertical="center" wrapText="1"/>
      <protection/>
    </xf>
    <xf numFmtId="0" fontId="48" fillId="0" borderId="47" xfId="54" applyFont="1" applyBorder="1" applyAlignment="1">
      <alignment horizontal="center" vertical="center" wrapText="1"/>
      <protection/>
    </xf>
    <xf numFmtId="0" fontId="48" fillId="0" borderId="25" xfId="54" applyFont="1" applyBorder="1" applyAlignment="1">
      <alignment horizontal="center" vertical="center" wrapText="1"/>
      <protection/>
    </xf>
    <xf numFmtId="0" fontId="30" fillId="0" borderId="0" xfId="54" applyFont="1" applyAlignment="1">
      <alignment horizontal="center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33" fillId="0" borderId="45" xfId="54" applyFont="1" applyBorder="1" applyAlignment="1">
      <alignment horizontal="center" vertical="center" wrapText="1"/>
      <protection/>
    </xf>
    <xf numFmtId="0" fontId="33" fillId="0" borderId="12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horizontal="center" vertical="justify" wrapText="1"/>
      <protection/>
    </xf>
    <xf numFmtId="0" fontId="36" fillId="0" borderId="45" xfId="54" applyFont="1" applyBorder="1" applyAlignment="1">
      <alignment horizontal="center" vertical="justify" wrapText="1"/>
      <protection/>
    </xf>
    <xf numFmtId="0" fontId="36" fillId="0" borderId="12" xfId="54" applyFont="1" applyBorder="1" applyAlignment="1">
      <alignment horizontal="center" vertical="justify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43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wrapText="1"/>
      <protection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54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distributed"/>
    </xf>
    <xf numFmtId="0" fontId="50" fillId="0" borderId="12" xfId="0" applyFont="1" applyBorder="1" applyAlignment="1">
      <alignment horizontal="center" vertical="distributed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1" fillId="0" borderId="11" xfId="0" applyFont="1" applyBorder="1" applyAlignment="1">
      <alignment horizontal="center" vertical="distributed"/>
    </xf>
    <xf numFmtId="0" fontId="51" fillId="0" borderId="12" xfId="0" applyFont="1" applyBorder="1" applyAlignment="1">
      <alignment horizontal="center" vertical="distributed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distributed" vertical="distributed"/>
    </xf>
    <xf numFmtId="0" fontId="0" fillId="0" borderId="45" xfId="0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justify" textRotation="90"/>
    </xf>
    <xf numFmtId="0" fontId="0" fillId="0" borderId="12" xfId="0" applyBorder="1" applyAlignment="1">
      <alignment horizontal="center" vertical="justify" textRotation="90"/>
    </xf>
    <xf numFmtId="0" fontId="0" fillId="0" borderId="11" xfId="0" applyBorder="1" applyAlignment="1">
      <alignment horizontal="center" vertical="distributed" textRotation="90"/>
    </xf>
    <xf numFmtId="0" fontId="0" fillId="0" borderId="45" xfId="0" applyBorder="1" applyAlignment="1">
      <alignment horizontal="center" vertical="distributed" textRotation="90"/>
    </xf>
    <xf numFmtId="0" fontId="0" fillId="0" borderId="12" xfId="0" applyBorder="1" applyAlignment="1">
      <alignment horizontal="center" vertical="distributed" textRotation="90"/>
    </xf>
    <xf numFmtId="0" fontId="51" fillId="0" borderId="43" xfId="0" applyFont="1" applyBorder="1" applyAlignment="1">
      <alignment horizontal="center" vertical="distributed"/>
    </xf>
    <xf numFmtId="0" fontId="51" fillId="0" borderId="15" xfId="0" applyFont="1" applyBorder="1" applyAlignment="1">
      <alignment horizontal="center" vertical="distributed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Бюджет 04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 Бюджет 2005" xfId="54"/>
    <cellStyle name="Обычный_Бюджет 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zoomScaleSheetLayoutView="100" zoomScalePageLayoutView="0" workbookViewId="0" topLeftCell="A28">
      <selection activeCell="F5" sqref="F5"/>
    </sheetView>
  </sheetViews>
  <sheetFormatPr defaultColWidth="10.625" defaultRowHeight="12.75"/>
  <cols>
    <col min="1" max="1" width="11.125" style="7" customWidth="1"/>
    <col min="2" max="2" width="49.375" style="7" customWidth="1"/>
    <col min="3" max="3" width="15.125" style="7" customWidth="1"/>
    <col min="4" max="5" width="10.375" style="7" customWidth="1"/>
    <col min="6" max="6" width="13.625" style="7" customWidth="1"/>
    <col min="7" max="7" width="10.75390625" style="7" bestFit="1" customWidth="1"/>
    <col min="8" max="16384" width="10.625" style="7" customWidth="1"/>
  </cols>
  <sheetData>
    <row r="1" ht="13.5">
      <c r="D1" s="77" t="s">
        <v>351</v>
      </c>
    </row>
    <row r="2" ht="13.5">
      <c r="D2" s="77" t="s">
        <v>162</v>
      </c>
    </row>
    <row r="3" ht="13.5">
      <c r="D3" s="109" t="s">
        <v>356</v>
      </c>
    </row>
    <row r="4" spans="1:6" ht="13.5">
      <c r="A4" s="77"/>
      <c r="B4" s="5"/>
      <c r="C4" s="231" t="s">
        <v>350</v>
      </c>
      <c r="D4" s="77" t="s">
        <v>243</v>
      </c>
      <c r="E4" s="234">
        <v>1</v>
      </c>
      <c r="F4" s="5"/>
    </row>
    <row r="5" spans="1:5" ht="13.5">
      <c r="A5" s="77"/>
      <c r="B5" s="5"/>
      <c r="C5" s="5"/>
      <c r="D5" s="77" t="s">
        <v>162</v>
      </c>
      <c r="E5" s="5"/>
    </row>
    <row r="6" spans="1:6" ht="13.5">
      <c r="A6" s="77"/>
      <c r="B6" s="8"/>
      <c r="D6" s="109" t="s">
        <v>329</v>
      </c>
      <c r="E6" s="77"/>
      <c r="F6" s="5"/>
    </row>
    <row r="7" spans="1:6" ht="17.25">
      <c r="A7" s="235" t="s">
        <v>310</v>
      </c>
      <c r="B7" s="235"/>
      <c r="C7" s="235"/>
      <c r="D7" s="235"/>
      <c r="E7" s="235"/>
      <c r="F7" s="235"/>
    </row>
    <row r="8" spans="1:6" ht="10.5" customHeight="1">
      <c r="A8" s="5"/>
      <c r="B8" s="5"/>
      <c r="C8" s="5"/>
      <c r="D8" s="5"/>
      <c r="E8" s="9"/>
      <c r="F8" s="6" t="s">
        <v>19</v>
      </c>
    </row>
    <row r="9" spans="1:6" ht="13.5">
      <c r="A9" s="10"/>
      <c r="B9" s="236" t="s">
        <v>20</v>
      </c>
      <c r="C9" s="236" t="s">
        <v>0</v>
      </c>
      <c r="D9" s="238" t="s">
        <v>16</v>
      </c>
      <c r="E9" s="239"/>
      <c r="F9" s="236" t="s">
        <v>21</v>
      </c>
    </row>
    <row r="10" spans="1:6" ht="33.75">
      <c r="A10" s="11" t="s">
        <v>22</v>
      </c>
      <c r="B10" s="237"/>
      <c r="C10" s="237"/>
      <c r="D10" s="12" t="s">
        <v>21</v>
      </c>
      <c r="E10" s="12" t="s">
        <v>23</v>
      </c>
      <c r="F10" s="237"/>
    </row>
    <row r="11" spans="1:6" ht="12.75">
      <c r="A11" s="13">
        <v>1</v>
      </c>
      <c r="B11" s="14">
        <v>2</v>
      </c>
      <c r="C11" s="13">
        <v>3</v>
      </c>
      <c r="D11" s="13">
        <v>4</v>
      </c>
      <c r="E11" s="13">
        <v>5</v>
      </c>
      <c r="F11" s="13" t="s">
        <v>24</v>
      </c>
    </row>
    <row r="12" spans="1:7" ht="12.75">
      <c r="A12" s="35">
        <v>10000000</v>
      </c>
      <c r="B12" s="36" t="s">
        <v>25</v>
      </c>
      <c r="C12" s="190">
        <f>C13+C25+C31+C44</f>
        <v>14282.33</v>
      </c>
      <c r="D12" s="190">
        <f>D21+D44+D57</f>
        <v>1420.8</v>
      </c>
      <c r="E12" s="37" t="s">
        <v>141</v>
      </c>
      <c r="F12" s="190">
        <f>C12+D12</f>
        <v>15703.13</v>
      </c>
      <c r="G12" s="15"/>
    </row>
    <row r="13" spans="1:8" ht="23.25">
      <c r="A13" s="86">
        <v>11000000</v>
      </c>
      <c r="B13" s="87" t="s">
        <v>273</v>
      </c>
      <c r="C13" s="191">
        <f>C14+C20</f>
        <v>10518.029999999999</v>
      </c>
      <c r="D13" s="88" t="s">
        <v>141</v>
      </c>
      <c r="E13" s="88" t="s">
        <v>141</v>
      </c>
      <c r="F13" s="191">
        <f>C13</f>
        <v>10518.029999999999</v>
      </c>
      <c r="G13" s="15"/>
      <c r="H13" s="34"/>
    </row>
    <row r="14" spans="1:7" ht="12.75">
      <c r="A14" s="35">
        <v>11010000</v>
      </c>
      <c r="B14" s="111" t="s">
        <v>169</v>
      </c>
      <c r="C14" s="190">
        <f>C15+C16+C17+C18+C19</f>
        <v>10487.13</v>
      </c>
      <c r="D14" s="112" t="s">
        <v>141</v>
      </c>
      <c r="E14" s="112" t="s">
        <v>141</v>
      </c>
      <c r="F14" s="190">
        <f aca="true" t="shared" si="0" ref="F14:F20">C14</f>
        <v>10487.13</v>
      </c>
      <c r="G14" s="15"/>
    </row>
    <row r="15" spans="1:7" ht="31.5" customHeight="1">
      <c r="A15" s="114">
        <v>11010100</v>
      </c>
      <c r="B15" s="199" t="s">
        <v>278</v>
      </c>
      <c r="C15" s="210">
        <v>10125.13</v>
      </c>
      <c r="D15" s="116"/>
      <c r="E15" s="116"/>
      <c r="F15" s="210">
        <f t="shared" si="0"/>
        <v>10125.13</v>
      </c>
      <c r="G15" s="15"/>
    </row>
    <row r="16" spans="1:7" ht="53.25" customHeight="1">
      <c r="A16" s="114">
        <v>11010200</v>
      </c>
      <c r="B16" s="199" t="s">
        <v>279</v>
      </c>
      <c r="C16" s="210">
        <v>210</v>
      </c>
      <c r="D16" s="116"/>
      <c r="E16" s="116"/>
      <c r="F16" s="210">
        <f t="shared" si="0"/>
        <v>210</v>
      </c>
      <c r="G16" s="15"/>
    </row>
    <row r="17" spans="1:7" ht="33.75" customHeight="1">
      <c r="A17" s="114">
        <v>11010400</v>
      </c>
      <c r="B17" s="199" t="s">
        <v>311</v>
      </c>
      <c r="C17" s="210">
        <v>121.5</v>
      </c>
      <c r="D17" s="116"/>
      <c r="E17" s="116"/>
      <c r="F17" s="210">
        <f t="shared" si="0"/>
        <v>121.5</v>
      </c>
      <c r="G17" s="15"/>
    </row>
    <row r="18" spans="1:7" ht="31.5" customHeight="1">
      <c r="A18" s="114">
        <v>11010500</v>
      </c>
      <c r="B18" s="199" t="s">
        <v>280</v>
      </c>
      <c r="C18" s="210">
        <v>30.5</v>
      </c>
      <c r="D18" s="116"/>
      <c r="E18" s="116"/>
      <c r="F18" s="210">
        <f t="shared" si="0"/>
        <v>30.5</v>
      </c>
      <c r="G18" s="15"/>
    </row>
    <row r="19" spans="1:7" ht="0.75" customHeight="1">
      <c r="A19" s="114"/>
      <c r="B19" s="199"/>
      <c r="C19" s="210"/>
      <c r="D19" s="116"/>
      <c r="E19" s="116"/>
      <c r="F19" s="24">
        <f t="shared" si="0"/>
        <v>0</v>
      </c>
      <c r="G19" s="15"/>
    </row>
    <row r="20" spans="1:7" ht="20.25" customHeight="1">
      <c r="A20" s="35">
        <v>11020200</v>
      </c>
      <c r="B20" s="111" t="s">
        <v>193</v>
      </c>
      <c r="C20" s="190">
        <v>30.9</v>
      </c>
      <c r="D20" s="112"/>
      <c r="E20" s="112"/>
      <c r="F20" s="37">
        <f t="shared" si="0"/>
        <v>30.9</v>
      </c>
      <c r="G20" s="15"/>
    </row>
    <row r="21" spans="1:7" ht="12.75">
      <c r="A21" s="86">
        <v>12000000</v>
      </c>
      <c r="B21" s="87" t="s">
        <v>27</v>
      </c>
      <c r="C21" s="191"/>
      <c r="D21" s="191">
        <f>D22</f>
        <v>11.5</v>
      </c>
      <c r="E21" s="113" t="s">
        <v>141</v>
      </c>
      <c r="F21" s="191">
        <f>C21+D21</f>
        <v>11.5</v>
      </c>
      <c r="G21" s="15"/>
    </row>
    <row r="22" spans="1:7" ht="12" customHeight="1">
      <c r="A22" s="114">
        <v>12030000</v>
      </c>
      <c r="B22" s="134" t="s">
        <v>205</v>
      </c>
      <c r="C22" s="211" t="s">
        <v>141</v>
      </c>
      <c r="D22" s="210">
        <f>D23+D24</f>
        <v>11.5</v>
      </c>
      <c r="E22" s="24" t="s">
        <v>141</v>
      </c>
      <c r="F22" s="210">
        <f>D22</f>
        <v>11.5</v>
      </c>
      <c r="G22" s="15"/>
    </row>
    <row r="23" spans="1:7" ht="23.25">
      <c r="A23" s="133">
        <v>12030100</v>
      </c>
      <c r="B23" s="134" t="s">
        <v>274</v>
      </c>
      <c r="C23" s="212" t="s">
        <v>141</v>
      </c>
      <c r="D23" s="214">
        <v>1.5</v>
      </c>
      <c r="E23" s="24" t="s">
        <v>141</v>
      </c>
      <c r="F23" s="210">
        <f>D23</f>
        <v>1.5</v>
      </c>
      <c r="G23" s="15"/>
    </row>
    <row r="24" spans="1:7" ht="21.75" customHeight="1">
      <c r="A24" s="133">
        <v>12030200</v>
      </c>
      <c r="B24" s="134" t="s">
        <v>275</v>
      </c>
      <c r="C24" s="212" t="s">
        <v>141</v>
      </c>
      <c r="D24" s="214">
        <v>10</v>
      </c>
      <c r="E24" s="24" t="s">
        <v>141</v>
      </c>
      <c r="F24" s="210">
        <f>D24</f>
        <v>10</v>
      </c>
      <c r="G24" s="15"/>
    </row>
    <row r="25" spans="1:7" ht="12.75">
      <c r="A25" s="86">
        <v>13000000</v>
      </c>
      <c r="B25" s="111" t="s">
        <v>28</v>
      </c>
      <c r="C25" s="190">
        <f>C26</f>
        <v>3639.6</v>
      </c>
      <c r="D25" s="116" t="s">
        <v>141</v>
      </c>
      <c r="E25" s="116" t="s">
        <v>141</v>
      </c>
      <c r="F25" s="210">
        <f aca="true" t="shared" si="1" ref="F25:F32">C25</f>
        <v>3639.6</v>
      </c>
      <c r="G25" s="15"/>
    </row>
    <row r="26" spans="1:7" ht="12.75">
      <c r="A26" s="35">
        <v>13050000</v>
      </c>
      <c r="B26" s="119" t="s">
        <v>1</v>
      </c>
      <c r="C26" s="190">
        <f>SUM(C27:C30)</f>
        <v>3639.6</v>
      </c>
      <c r="D26" s="112" t="s">
        <v>141</v>
      </c>
      <c r="E26" s="112" t="s">
        <v>141</v>
      </c>
      <c r="F26" s="190">
        <f t="shared" si="1"/>
        <v>3639.6</v>
      </c>
      <c r="G26" s="15"/>
    </row>
    <row r="27" spans="1:7" ht="12.75">
      <c r="A27" s="117">
        <v>13050100</v>
      </c>
      <c r="B27" s="118" t="s">
        <v>2</v>
      </c>
      <c r="C27" s="210">
        <v>459.5</v>
      </c>
      <c r="D27" s="116" t="s">
        <v>141</v>
      </c>
      <c r="E27" s="116" t="s">
        <v>141</v>
      </c>
      <c r="F27" s="210">
        <f t="shared" si="1"/>
        <v>459.5</v>
      </c>
      <c r="G27" s="15"/>
    </row>
    <row r="28" spans="1:7" ht="12.75">
      <c r="A28" s="117">
        <v>13050200</v>
      </c>
      <c r="B28" s="118" t="s">
        <v>195</v>
      </c>
      <c r="C28" s="210">
        <v>2364.4</v>
      </c>
      <c r="D28" s="116" t="s">
        <v>141</v>
      </c>
      <c r="E28" s="116" t="s">
        <v>141</v>
      </c>
      <c r="F28" s="210">
        <f t="shared" si="1"/>
        <v>2364.4</v>
      </c>
      <c r="G28" s="15"/>
    </row>
    <row r="29" spans="1:7" ht="12.75">
      <c r="A29" s="117">
        <v>13050300</v>
      </c>
      <c r="B29" s="118" t="s">
        <v>3</v>
      </c>
      <c r="C29" s="210">
        <v>65.7</v>
      </c>
      <c r="D29" s="116" t="s">
        <v>141</v>
      </c>
      <c r="E29" s="116" t="s">
        <v>141</v>
      </c>
      <c r="F29" s="210">
        <f t="shared" si="1"/>
        <v>65.7</v>
      </c>
      <c r="G29" s="15"/>
    </row>
    <row r="30" spans="1:7" ht="12.75">
      <c r="A30" s="117">
        <v>13050500</v>
      </c>
      <c r="B30" s="118" t="s">
        <v>196</v>
      </c>
      <c r="C30" s="210">
        <v>750</v>
      </c>
      <c r="D30" s="116" t="s">
        <v>141</v>
      </c>
      <c r="E30" s="116" t="s">
        <v>141</v>
      </c>
      <c r="F30" s="210">
        <f t="shared" si="1"/>
        <v>750</v>
      </c>
      <c r="G30" s="15"/>
    </row>
    <row r="31" spans="1:7" ht="12.75" hidden="1">
      <c r="A31" s="86">
        <v>14000000</v>
      </c>
      <c r="B31" s="120" t="s">
        <v>29</v>
      </c>
      <c r="C31" s="191">
        <f>C32+C33+C34+C35</f>
        <v>0</v>
      </c>
      <c r="D31" s="116" t="s">
        <v>141</v>
      </c>
      <c r="E31" s="116" t="s">
        <v>141</v>
      </c>
      <c r="F31" s="210">
        <f t="shared" si="1"/>
        <v>0</v>
      </c>
      <c r="G31" s="15"/>
    </row>
    <row r="32" spans="1:7" ht="12.75" hidden="1">
      <c r="A32" s="114">
        <v>14060100</v>
      </c>
      <c r="B32" s="121" t="s">
        <v>161</v>
      </c>
      <c r="C32" s="210"/>
      <c r="D32" s="116" t="s">
        <v>141</v>
      </c>
      <c r="E32" s="116" t="s">
        <v>141</v>
      </c>
      <c r="F32" s="210">
        <f t="shared" si="1"/>
        <v>0</v>
      </c>
      <c r="G32" s="15"/>
    </row>
    <row r="33" spans="1:7" ht="0.75" customHeight="1" hidden="1">
      <c r="A33" s="114">
        <v>14060200</v>
      </c>
      <c r="B33" s="121" t="s">
        <v>30</v>
      </c>
      <c r="C33" s="210"/>
      <c r="D33" s="116" t="s">
        <v>141</v>
      </c>
      <c r="E33" s="116" t="s">
        <v>141</v>
      </c>
      <c r="F33" s="210"/>
      <c r="G33" s="15"/>
    </row>
    <row r="34" spans="1:7" ht="45.75" hidden="1">
      <c r="A34" s="114">
        <v>14060300</v>
      </c>
      <c r="B34" s="115" t="s">
        <v>31</v>
      </c>
      <c r="C34" s="210"/>
      <c r="D34" s="116" t="s">
        <v>141</v>
      </c>
      <c r="E34" s="116" t="s">
        <v>141</v>
      </c>
      <c r="F34" s="210">
        <f>C34</f>
        <v>0</v>
      </c>
      <c r="G34" s="15"/>
    </row>
    <row r="35" spans="1:7" ht="23.25" customHeight="1" hidden="1">
      <c r="A35" s="35">
        <v>14070000</v>
      </c>
      <c r="B35" s="119" t="s">
        <v>32</v>
      </c>
      <c r="C35" s="190">
        <f>SUM(C36:C43)</f>
        <v>0</v>
      </c>
      <c r="D35" s="112" t="s">
        <v>141</v>
      </c>
      <c r="E35" s="37" t="s">
        <v>141</v>
      </c>
      <c r="F35" s="190">
        <f>C35</f>
        <v>0</v>
      </c>
      <c r="G35" s="15"/>
    </row>
    <row r="36" spans="1:7" ht="23.25" hidden="1">
      <c r="A36" s="126">
        <v>14070100</v>
      </c>
      <c r="B36" s="127" t="s">
        <v>4</v>
      </c>
      <c r="C36" s="213"/>
      <c r="D36" s="116" t="s">
        <v>141</v>
      </c>
      <c r="E36" s="116" t="s">
        <v>141</v>
      </c>
      <c r="F36" s="210">
        <f>C36</f>
        <v>0</v>
      </c>
      <c r="G36" s="15"/>
    </row>
    <row r="37" spans="1:7" ht="34.5" customHeight="1" hidden="1">
      <c r="A37" s="126">
        <v>14070200</v>
      </c>
      <c r="B37" s="127" t="s">
        <v>5</v>
      </c>
      <c r="C37" s="213"/>
      <c r="D37" s="116" t="s">
        <v>141</v>
      </c>
      <c r="E37" s="116" t="s">
        <v>141</v>
      </c>
      <c r="F37" s="210">
        <f aca="true" t="shared" si="2" ref="F37:F43">C37</f>
        <v>0</v>
      </c>
      <c r="G37" s="15"/>
    </row>
    <row r="38" spans="1:7" ht="34.5" customHeight="1" hidden="1">
      <c r="A38" s="126">
        <v>14070500</v>
      </c>
      <c r="B38" s="127" t="s">
        <v>6</v>
      </c>
      <c r="C38" s="213"/>
      <c r="D38" s="116" t="s">
        <v>141</v>
      </c>
      <c r="E38" s="116" t="s">
        <v>141</v>
      </c>
      <c r="F38" s="210">
        <f t="shared" si="2"/>
        <v>0</v>
      </c>
      <c r="G38" s="15"/>
    </row>
    <row r="39" spans="1:7" ht="33.75" customHeight="1" hidden="1">
      <c r="A39" s="126">
        <v>14070600</v>
      </c>
      <c r="B39" s="127" t="s">
        <v>7</v>
      </c>
      <c r="C39" s="213"/>
      <c r="D39" s="116" t="s">
        <v>141</v>
      </c>
      <c r="E39" s="116" t="s">
        <v>141</v>
      </c>
      <c r="F39" s="210">
        <f t="shared" si="2"/>
        <v>0</v>
      </c>
      <c r="G39" s="15"/>
    </row>
    <row r="40" spans="1:7" ht="34.5" customHeight="1" hidden="1">
      <c r="A40" s="126">
        <v>14070700</v>
      </c>
      <c r="B40" s="127" t="s">
        <v>8</v>
      </c>
      <c r="C40" s="213"/>
      <c r="D40" s="116" t="s">
        <v>141</v>
      </c>
      <c r="E40" s="116" t="s">
        <v>141</v>
      </c>
      <c r="F40" s="210">
        <f t="shared" si="2"/>
        <v>0</v>
      </c>
      <c r="G40" s="15"/>
    </row>
    <row r="41" spans="1:7" ht="0.75" customHeight="1" hidden="1">
      <c r="A41" s="126">
        <v>14070900</v>
      </c>
      <c r="B41" s="128" t="s">
        <v>191</v>
      </c>
      <c r="C41" s="213"/>
      <c r="D41" s="116" t="s">
        <v>141</v>
      </c>
      <c r="E41" s="116" t="s">
        <v>141</v>
      </c>
      <c r="F41" s="210">
        <f t="shared" si="2"/>
        <v>0</v>
      </c>
      <c r="G41" s="15"/>
    </row>
    <row r="42" spans="1:7" ht="42" customHeight="1" hidden="1">
      <c r="A42" s="126">
        <v>14071700</v>
      </c>
      <c r="B42" s="128" t="s">
        <v>197</v>
      </c>
      <c r="C42" s="213"/>
      <c r="D42" s="116" t="s">
        <v>141</v>
      </c>
      <c r="E42" s="116" t="s">
        <v>141</v>
      </c>
      <c r="F42" s="210">
        <f t="shared" si="2"/>
        <v>0</v>
      </c>
      <c r="G42" s="15"/>
    </row>
    <row r="43" spans="1:7" ht="34.5" hidden="1">
      <c r="A43" s="126">
        <v>14071800</v>
      </c>
      <c r="B43" s="127" t="s">
        <v>198</v>
      </c>
      <c r="C43" s="213"/>
      <c r="D43" s="116" t="s">
        <v>141</v>
      </c>
      <c r="E43" s="116" t="s">
        <v>141</v>
      </c>
      <c r="F43" s="210">
        <f t="shared" si="2"/>
        <v>0</v>
      </c>
      <c r="G43" s="15"/>
    </row>
    <row r="44" spans="1:7" ht="12.75">
      <c r="A44" s="35">
        <v>18000000</v>
      </c>
      <c r="B44" s="111" t="s">
        <v>33</v>
      </c>
      <c r="C44" s="190">
        <f>C45+C48</f>
        <v>124.7</v>
      </c>
      <c r="D44" s="190">
        <f>D45+D48</f>
        <v>1369.3</v>
      </c>
      <c r="E44" s="112" t="s">
        <v>141</v>
      </c>
      <c r="F44" s="190">
        <f>C44+D44</f>
        <v>1494</v>
      </c>
      <c r="G44" s="15"/>
    </row>
    <row r="45" spans="1:7" ht="12.75">
      <c r="A45" s="35">
        <v>18050000</v>
      </c>
      <c r="B45" s="129" t="s">
        <v>252</v>
      </c>
      <c r="C45" s="190">
        <f>C46+C47</f>
        <v>0</v>
      </c>
      <c r="D45" s="190">
        <f>D46+D47</f>
        <v>1347.5</v>
      </c>
      <c r="E45" s="190">
        <f>E46+E47</f>
        <v>1347.5</v>
      </c>
      <c r="F45" s="190">
        <f>C45+D45</f>
        <v>1347.5</v>
      </c>
      <c r="G45" s="15"/>
    </row>
    <row r="46" spans="1:7" ht="12.75">
      <c r="A46" s="114">
        <v>18050300</v>
      </c>
      <c r="B46" s="130" t="s">
        <v>253</v>
      </c>
      <c r="C46" s="210"/>
      <c r="D46" s="211">
        <v>397.35</v>
      </c>
      <c r="E46" s="211">
        <v>397.35</v>
      </c>
      <c r="F46" s="210">
        <f>C46+D46</f>
        <v>397.35</v>
      </c>
      <c r="G46" s="15"/>
    </row>
    <row r="47" spans="1:7" ht="12.75">
      <c r="A47" s="114">
        <v>18050400</v>
      </c>
      <c r="B47" s="130" t="s">
        <v>254</v>
      </c>
      <c r="C47" s="210"/>
      <c r="D47" s="211">
        <v>950.15</v>
      </c>
      <c r="E47" s="211">
        <v>950.15</v>
      </c>
      <c r="F47" s="210">
        <f>C47+D47</f>
        <v>950.15</v>
      </c>
      <c r="G47" s="15"/>
    </row>
    <row r="48" spans="1:7" ht="24">
      <c r="A48" s="35">
        <v>18040000</v>
      </c>
      <c r="B48" s="111" t="s">
        <v>277</v>
      </c>
      <c r="C48" s="190">
        <f>C49+C50+C51+C52+C53+C54+C56</f>
        <v>124.7</v>
      </c>
      <c r="D48" s="215">
        <v>21.8</v>
      </c>
      <c r="E48" s="112" t="s">
        <v>141</v>
      </c>
      <c r="F48" s="190">
        <f>C48+D48</f>
        <v>146.5</v>
      </c>
      <c r="G48" s="15"/>
    </row>
    <row r="49" spans="1:7" ht="21" customHeight="1">
      <c r="A49" s="114">
        <v>18040100</v>
      </c>
      <c r="B49" s="197" t="s">
        <v>246</v>
      </c>
      <c r="C49" s="210">
        <v>72</v>
      </c>
      <c r="D49" s="116"/>
      <c r="E49" s="116"/>
      <c r="F49" s="210">
        <f aca="true" t="shared" si="3" ref="F49:F56">C49+D49</f>
        <v>72</v>
      </c>
      <c r="G49" s="15"/>
    </row>
    <row r="50" spans="1:7" ht="21">
      <c r="A50" s="114">
        <v>18040200</v>
      </c>
      <c r="B50" s="197" t="s">
        <v>247</v>
      </c>
      <c r="C50" s="210">
        <v>41</v>
      </c>
      <c r="D50" s="116"/>
      <c r="E50" s="116"/>
      <c r="F50" s="210">
        <f t="shared" si="3"/>
        <v>41</v>
      </c>
      <c r="G50" s="15"/>
    </row>
    <row r="51" spans="1:7" ht="22.5" customHeight="1">
      <c r="A51" s="114">
        <v>18040500</v>
      </c>
      <c r="B51" s="197" t="s">
        <v>248</v>
      </c>
      <c r="C51" s="210">
        <v>5.8</v>
      </c>
      <c r="D51" s="116"/>
      <c r="E51" s="116"/>
      <c r="F51" s="210">
        <f t="shared" si="3"/>
        <v>5.8</v>
      </c>
      <c r="G51" s="15"/>
    </row>
    <row r="52" spans="1:7" ht="22.5" customHeight="1">
      <c r="A52" s="114">
        <v>18040600</v>
      </c>
      <c r="B52" s="197" t="s">
        <v>249</v>
      </c>
      <c r="C52" s="210">
        <v>4.3</v>
      </c>
      <c r="D52" s="116"/>
      <c r="E52" s="116"/>
      <c r="F52" s="210">
        <f t="shared" si="3"/>
        <v>4.3</v>
      </c>
      <c r="G52" s="15"/>
    </row>
    <row r="53" spans="1:7" ht="33.75" customHeight="1">
      <c r="A53" s="114">
        <v>18040800</v>
      </c>
      <c r="B53" s="197" t="s">
        <v>250</v>
      </c>
      <c r="C53" s="210">
        <v>1.4</v>
      </c>
      <c r="D53" s="116"/>
      <c r="E53" s="116"/>
      <c r="F53" s="210">
        <f t="shared" si="3"/>
        <v>1.4</v>
      </c>
      <c r="G53" s="15"/>
    </row>
    <row r="54" spans="1:7" ht="33.75" customHeight="1">
      <c r="A54" s="114">
        <v>18040900</v>
      </c>
      <c r="B54" s="197" t="s">
        <v>320</v>
      </c>
      <c r="C54" s="210">
        <v>0.2</v>
      </c>
      <c r="D54" s="116"/>
      <c r="E54" s="116"/>
      <c r="F54" s="210">
        <f t="shared" si="3"/>
        <v>0.2</v>
      </c>
      <c r="G54" s="15"/>
    </row>
    <row r="55" spans="1:7" ht="45" customHeight="1">
      <c r="A55" s="114">
        <v>18041500</v>
      </c>
      <c r="B55" s="198" t="s">
        <v>251</v>
      </c>
      <c r="C55" s="24"/>
      <c r="D55" s="211">
        <v>21.8</v>
      </c>
      <c r="E55" s="116" t="s">
        <v>141</v>
      </c>
      <c r="F55" s="210">
        <f t="shared" si="3"/>
        <v>21.8</v>
      </c>
      <c r="G55" s="15"/>
    </row>
    <row r="56" spans="1:7" ht="12.75" hidden="1">
      <c r="A56" s="114"/>
      <c r="B56" s="118"/>
      <c r="C56" s="24"/>
      <c r="D56" s="211"/>
      <c r="E56" s="116"/>
      <c r="F56" s="210">
        <f t="shared" si="3"/>
        <v>0</v>
      </c>
      <c r="G56" s="15"/>
    </row>
    <row r="57" spans="1:7" s="188" customFormat="1" ht="12.75">
      <c r="A57" s="35">
        <v>19000000</v>
      </c>
      <c r="B57" s="186" t="s">
        <v>258</v>
      </c>
      <c r="C57" s="37"/>
      <c r="D57" s="215">
        <f>D58+D63</f>
        <v>40</v>
      </c>
      <c r="E57" s="112" t="s">
        <v>141</v>
      </c>
      <c r="F57" s="190">
        <f aca="true" t="shared" si="4" ref="F57:F64">D57</f>
        <v>40</v>
      </c>
      <c r="G57" s="187"/>
    </row>
    <row r="58" spans="1:7" s="188" customFormat="1" ht="12.75">
      <c r="A58" s="35">
        <v>19010000</v>
      </c>
      <c r="B58" s="186" t="s">
        <v>206</v>
      </c>
      <c r="C58" s="37"/>
      <c r="D58" s="215">
        <f>D59+D60+D61+D62</f>
        <v>40</v>
      </c>
      <c r="E58" s="112" t="s">
        <v>141</v>
      </c>
      <c r="F58" s="190">
        <f t="shared" si="4"/>
        <v>40</v>
      </c>
      <c r="G58" s="187"/>
    </row>
    <row r="59" spans="1:7" ht="23.25">
      <c r="A59" s="114">
        <v>19010100</v>
      </c>
      <c r="B59" s="118" t="s">
        <v>255</v>
      </c>
      <c r="C59" s="24"/>
      <c r="D59" s="211">
        <v>19.3</v>
      </c>
      <c r="E59" s="116" t="s">
        <v>141</v>
      </c>
      <c r="F59" s="210">
        <f t="shared" si="4"/>
        <v>19.3</v>
      </c>
      <c r="G59" s="15"/>
    </row>
    <row r="60" spans="1:7" ht="23.25">
      <c r="A60" s="114">
        <v>19010200</v>
      </c>
      <c r="B60" s="118" t="s">
        <v>256</v>
      </c>
      <c r="C60" s="24"/>
      <c r="D60" s="211">
        <v>3.7</v>
      </c>
      <c r="E60" s="116" t="s">
        <v>141</v>
      </c>
      <c r="F60" s="210">
        <f t="shared" si="4"/>
        <v>3.7</v>
      </c>
      <c r="G60" s="15"/>
    </row>
    <row r="61" spans="1:7" ht="45" customHeight="1">
      <c r="A61" s="114">
        <v>19010300</v>
      </c>
      <c r="B61" s="197" t="s">
        <v>257</v>
      </c>
      <c r="C61" s="24"/>
      <c r="D61" s="211">
        <v>17</v>
      </c>
      <c r="E61" s="116" t="s">
        <v>141</v>
      </c>
      <c r="F61" s="210">
        <f t="shared" si="4"/>
        <v>17</v>
      </c>
      <c r="G61" s="15"/>
    </row>
    <row r="62" spans="1:7" ht="0.75" customHeight="1">
      <c r="A62" s="114"/>
      <c r="B62" s="118"/>
      <c r="C62" s="24"/>
      <c r="D62" s="116"/>
      <c r="E62" s="116" t="s">
        <v>141</v>
      </c>
      <c r="F62" s="210">
        <f t="shared" si="4"/>
        <v>0</v>
      </c>
      <c r="G62" s="15"/>
    </row>
    <row r="63" spans="1:7" s="188" customFormat="1" ht="15.75" customHeight="1" hidden="1">
      <c r="A63" s="35"/>
      <c r="B63" s="186"/>
      <c r="C63" s="37"/>
      <c r="D63" s="112">
        <f>D64</f>
        <v>0</v>
      </c>
      <c r="E63" s="112" t="s">
        <v>141</v>
      </c>
      <c r="F63" s="190">
        <f t="shared" si="4"/>
        <v>0</v>
      </c>
      <c r="G63" s="187"/>
    </row>
    <row r="64" spans="1:7" ht="15.75" customHeight="1" hidden="1">
      <c r="A64" s="114"/>
      <c r="B64" s="118"/>
      <c r="C64" s="24"/>
      <c r="D64" s="116"/>
      <c r="E64" s="116" t="s">
        <v>141</v>
      </c>
      <c r="F64" s="210">
        <f t="shared" si="4"/>
        <v>0</v>
      </c>
      <c r="G64" s="15"/>
    </row>
    <row r="65" spans="1:7" ht="13.5" customHeight="1">
      <c r="A65" s="38">
        <v>20000000</v>
      </c>
      <c r="B65" s="83" t="s">
        <v>34</v>
      </c>
      <c r="C65" s="202">
        <f>C66+C71+C75</f>
        <v>107</v>
      </c>
      <c r="D65" s="202">
        <f>D74+D75+D80+D67</f>
        <v>1577.484</v>
      </c>
      <c r="E65" s="39">
        <f>E74+E75</f>
        <v>0</v>
      </c>
      <c r="F65" s="202">
        <f>C65+D65</f>
        <v>1684.484</v>
      </c>
      <c r="G65" s="15"/>
    </row>
    <row r="66" spans="1:7" ht="24" customHeight="1">
      <c r="A66" s="86">
        <v>21000000</v>
      </c>
      <c r="B66" s="122" t="s">
        <v>35</v>
      </c>
      <c r="C66" s="191">
        <f>C68+C69+C67</f>
        <v>9.5</v>
      </c>
      <c r="D66" s="88"/>
      <c r="E66" s="88" t="s">
        <v>141</v>
      </c>
      <c r="F66" s="191">
        <f>C66+D66</f>
        <v>9.5</v>
      </c>
      <c r="G66" s="15"/>
    </row>
    <row r="67" spans="1:7" ht="23.25" customHeight="1" hidden="1">
      <c r="A67" s="114">
        <v>21010300</v>
      </c>
      <c r="B67" s="121" t="s">
        <v>201</v>
      </c>
      <c r="C67" s="213"/>
      <c r="D67" s="76"/>
      <c r="E67" s="76" t="s">
        <v>141</v>
      </c>
      <c r="F67" s="210">
        <f>+C67</f>
        <v>0</v>
      </c>
      <c r="G67" s="15"/>
    </row>
    <row r="68" spans="1:7" ht="15.75" customHeight="1">
      <c r="A68" s="114">
        <v>21081100</v>
      </c>
      <c r="B68" s="121" t="s">
        <v>10</v>
      </c>
      <c r="C68" s="210">
        <v>9.5</v>
      </c>
      <c r="D68" s="116" t="s">
        <v>141</v>
      </c>
      <c r="E68" s="116" t="s">
        <v>141</v>
      </c>
      <c r="F68" s="210">
        <f aca="true" t="shared" si="5" ref="F68:F78">C68</f>
        <v>9.5</v>
      </c>
      <c r="G68" s="15"/>
    </row>
    <row r="69" spans="1:7" ht="24" customHeight="1" hidden="1">
      <c r="A69" s="114">
        <v>21081300</v>
      </c>
      <c r="B69" s="115" t="s">
        <v>194</v>
      </c>
      <c r="C69" s="210"/>
      <c r="D69" s="116" t="s">
        <v>141</v>
      </c>
      <c r="E69" s="116" t="s">
        <v>141</v>
      </c>
      <c r="F69" s="210">
        <f t="shared" si="5"/>
        <v>0</v>
      </c>
      <c r="G69" s="15"/>
    </row>
    <row r="70" spans="1:7" ht="9" customHeight="1" hidden="1">
      <c r="A70" s="86">
        <v>22000000</v>
      </c>
      <c r="B70" s="120" t="s">
        <v>36</v>
      </c>
      <c r="C70" s="191">
        <f>C71</f>
        <v>67.5</v>
      </c>
      <c r="D70" s="113" t="s">
        <v>141</v>
      </c>
      <c r="E70" s="113" t="s">
        <v>141</v>
      </c>
      <c r="F70" s="191">
        <f t="shared" si="5"/>
        <v>67.5</v>
      </c>
      <c r="G70" s="15"/>
    </row>
    <row r="71" spans="1:7" ht="13.5" customHeight="1">
      <c r="A71" s="35">
        <v>22090000</v>
      </c>
      <c r="B71" s="119" t="s">
        <v>9</v>
      </c>
      <c r="C71" s="190">
        <f>C72+C73</f>
        <v>67.5</v>
      </c>
      <c r="D71" s="112" t="s">
        <v>141</v>
      </c>
      <c r="E71" s="112" t="s">
        <v>141</v>
      </c>
      <c r="F71" s="190">
        <f t="shared" si="5"/>
        <v>67.5</v>
      </c>
      <c r="G71" s="15"/>
    </row>
    <row r="72" spans="1:7" ht="41.25" customHeight="1">
      <c r="A72" s="114">
        <v>22090100</v>
      </c>
      <c r="B72" s="121" t="s">
        <v>199</v>
      </c>
      <c r="C72" s="210">
        <v>55.5</v>
      </c>
      <c r="D72" s="116"/>
      <c r="E72" s="116"/>
      <c r="F72" s="210">
        <f t="shared" si="5"/>
        <v>55.5</v>
      </c>
      <c r="G72" s="15"/>
    </row>
    <row r="73" spans="1:7" ht="36.75" customHeight="1">
      <c r="A73" s="114">
        <v>22090400</v>
      </c>
      <c r="B73" s="121" t="s">
        <v>200</v>
      </c>
      <c r="C73" s="210">
        <v>12</v>
      </c>
      <c r="D73" s="116"/>
      <c r="E73" s="116"/>
      <c r="F73" s="210">
        <f t="shared" si="5"/>
        <v>12</v>
      </c>
      <c r="G73" s="15"/>
    </row>
    <row r="74" spans="1:7" ht="0.75" customHeight="1" hidden="1">
      <c r="A74" s="16">
        <v>21080000</v>
      </c>
      <c r="B74" s="81" t="s">
        <v>37</v>
      </c>
      <c r="C74" s="17">
        <f>C68</f>
        <v>9.5</v>
      </c>
      <c r="D74" s="17"/>
      <c r="E74" s="17"/>
      <c r="F74" s="210">
        <f t="shared" si="5"/>
        <v>9.5</v>
      </c>
      <c r="G74" s="15"/>
    </row>
    <row r="75" spans="1:7" ht="12" customHeight="1" hidden="1">
      <c r="A75" s="16">
        <v>24000000</v>
      </c>
      <c r="B75" s="81" t="s">
        <v>38</v>
      </c>
      <c r="C75" s="17">
        <f>C76+C77</f>
        <v>30</v>
      </c>
      <c r="D75" s="17">
        <f>D79</f>
        <v>0</v>
      </c>
      <c r="E75" s="17"/>
      <c r="F75" s="210">
        <f t="shared" si="5"/>
        <v>30</v>
      </c>
      <c r="G75" s="15"/>
    </row>
    <row r="76" spans="1:7" ht="9" customHeight="1" hidden="1">
      <c r="A76" s="22">
        <v>24030000</v>
      </c>
      <c r="B76" s="80" t="s">
        <v>39</v>
      </c>
      <c r="C76" s="23"/>
      <c r="D76" s="25" t="s">
        <v>141</v>
      </c>
      <c r="E76" s="25" t="s">
        <v>141</v>
      </c>
      <c r="F76" s="210">
        <f t="shared" si="5"/>
        <v>0</v>
      </c>
      <c r="G76" s="15"/>
    </row>
    <row r="77" spans="1:7" ht="15" customHeight="1">
      <c r="A77" s="18">
        <v>24060300</v>
      </c>
      <c r="B77" s="82" t="s">
        <v>40</v>
      </c>
      <c r="C77" s="90">
        <v>30</v>
      </c>
      <c r="D77" s="20" t="s">
        <v>141</v>
      </c>
      <c r="E77" s="20" t="s">
        <v>141</v>
      </c>
      <c r="F77" s="210">
        <f t="shared" si="5"/>
        <v>30</v>
      </c>
      <c r="G77" s="15"/>
    </row>
    <row r="78" spans="1:7" ht="12.75" customHeight="1">
      <c r="A78" s="18">
        <v>24110600</v>
      </c>
      <c r="B78" s="84" t="s">
        <v>41</v>
      </c>
      <c r="C78" s="20" t="s">
        <v>26</v>
      </c>
      <c r="D78" s="19" t="s">
        <v>141</v>
      </c>
      <c r="E78" s="19" t="s">
        <v>141</v>
      </c>
      <c r="F78" s="24" t="str">
        <f t="shared" si="5"/>
        <v>Х</v>
      </c>
      <c r="G78" s="15"/>
    </row>
    <row r="79" spans="1:7" ht="11.25" customHeight="1">
      <c r="A79" s="131">
        <v>24062100</v>
      </c>
      <c r="B79" s="132" t="s">
        <v>192</v>
      </c>
      <c r="C79" s="19" t="s">
        <v>141</v>
      </c>
      <c r="D79" s="20"/>
      <c r="E79" s="20" t="s">
        <v>141</v>
      </c>
      <c r="F79" s="24">
        <f>D79</f>
        <v>0</v>
      </c>
      <c r="G79" s="15"/>
    </row>
    <row r="80" spans="1:7" ht="12.75">
      <c r="A80" s="16">
        <v>25000000</v>
      </c>
      <c r="B80" s="78" t="s">
        <v>17</v>
      </c>
      <c r="C80" s="21"/>
      <c r="D80" s="208">
        <f>D81+D82</f>
        <v>1577.484</v>
      </c>
      <c r="E80" s="21"/>
      <c r="F80" s="209">
        <f aca="true" t="shared" si="6" ref="F80:F88">D80</f>
        <v>1577.484</v>
      </c>
      <c r="G80" s="15"/>
    </row>
    <row r="81" spans="1:7" ht="33.75" customHeight="1">
      <c r="A81" s="18">
        <v>25010100</v>
      </c>
      <c r="B81" s="79" t="s">
        <v>175</v>
      </c>
      <c r="C81" s="20"/>
      <c r="D81" s="210">
        <v>1575.655</v>
      </c>
      <c r="E81" s="20"/>
      <c r="F81" s="90">
        <f t="shared" si="6"/>
        <v>1575.655</v>
      </c>
      <c r="G81" s="15"/>
    </row>
    <row r="82" spans="1:7" ht="15.75" customHeight="1">
      <c r="A82" s="18">
        <v>25010300</v>
      </c>
      <c r="B82" s="79" t="s">
        <v>176</v>
      </c>
      <c r="C82" s="20"/>
      <c r="D82" s="210">
        <v>1.829</v>
      </c>
      <c r="E82" s="20"/>
      <c r="F82" s="90">
        <f t="shared" si="6"/>
        <v>1.829</v>
      </c>
      <c r="G82" s="15"/>
    </row>
    <row r="83" spans="1:7" ht="15.75" customHeight="1">
      <c r="A83" s="16">
        <v>30000000</v>
      </c>
      <c r="B83" s="78" t="s">
        <v>233</v>
      </c>
      <c r="C83" s="216">
        <f>C84</f>
        <v>0.1</v>
      </c>
      <c r="D83" s="209">
        <f>D84+D87</f>
        <v>508.8</v>
      </c>
      <c r="E83" s="209">
        <f>E84+E87</f>
        <v>508.8</v>
      </c>
      <c r="F83" s="209">
        <f>D83+C83</f>
        <v>508.90000000000003</v>
      </c>
      <c r="G83" s="15"/>
    </row>
    <row r="84" spans="1:7" ht="15.75" customHeight="1">
      <c r="A84" s="18">
        <v>31000000</v>
      </c>
      <c r="B84" s="79" t="s">
        <v>234</v>
      </c>
      <c r="C84" s="217">
        <f>C85</f>
        <v>0.1</v>
      </c>
      <c r="D84" s="90">
        <f>D86</f>
        <v>208.8</v>
      </c>
      <c r="E84" s="90">
        <f>E86</f>
        <v>208.8</v>
      </c>
      <c r="F84" s="209">
        <f>D84+C84</f>
        <v>208.9</v>
      </c>
      <c r="G84" s="15"/>
    </row>
    <row r="85" spans="1:7" ht="56.25" customHeight="1">
      <c r="A85" s="18">
        <v>31010200</v>
      </c>
      <c r="B85" s="219" t="s">
        <v>235</v>
      </c>
      <c r="C85" s="217">
        <v>0.1</v>
      </c>
      <c r="D85" s="90"/>
      <c r="E85" s="217"/>
      <c r="F85" s="90">
        <f>D85+C85</f>
        <v>0.1</v>
      </c>
      <c r="G85" s="15"/>
    </row>
    <row r="86" spans="1:7" ht="37.5" customHeight="1">
      <c r="A86" s="26">
        <v>31030000</v>
      </c>
      <c r="B86" s="84" t="s">
        <v>42</v>
      </c>
      <c r="C86" s="27" t="s">
        <v>141</v>
      </c>
      <c r="D86" s="214">
        <v>208.8</v>
      </c>
      <c r="E86" s="214">
        <v>208.8</v>
      </c>
      <c r="F86" s="209">
        <f t="shared" si="6"/>
        <v>208.8</v>
      </c>
      <c r="G86" s="15"/>
    </row>
    <row r="87" spans="1:7" ht="22.5" customHeight="1">
      <c r="A87" s="28">
        <v>33000000</v>
      </c>
      <c r="B87" s="85" t="s">
        <v>43</v>
      </c>
      <c r="C87" s="29" t="s">
        <v>141</v>
      </c>
      <c r="D87" s="214">
        <f>D88</f>
        <v>300</v>
      </c>
      <c r="E87" s="214">
        <f>E88</f>
        <v>300</v>
      </c>
      <c r="F87" s="209">
        <f t="shared" si="6"/>
        <v>300</v>
      </c>
      <c r="G87" s="15"/>
    </row>
    <row r="88" spans="1:7" ht="44.25" customHeight="1">
      <c r="A88" s="28">
        <v>33010100</v>
      </c>
      <c r="B88" s="123" t="s">
        <v>293</v>
      </c>
      <c r="C88" s="27" t="s">
        <v>141</v>
      </c>
      <c r="D88" s="214">
        <v>300</v>
      </c>
      <c r="E88" s="214">
        <v>300</v>
      </c>
      <c r="F88" s="209">
        <f t="shared" si="6"/>
        <v>300</v>
      </c>
      <c r="G88" s="15"/>
    </row>
    <row r="89" spans="1:7" ht="12.75" hidden="1">
      <c r="A89" s="16">
        <v>50000000</v>
      </c>
      <c r="B89" s="30" t="s">
        <v>44</v>
      </c>
      <c r="C89" s="21" t="s">
        <v>141</v>
      </c>
      <c r="D89" s="17">
        <f>D90+D91</f>
        <v>0</v>
      </c>
      <c r="E89" s="21" t="s">
        <v>141</v>
      </c>
      <c r="F89" s="17" t="s">
        <v>141</v>
      </c>
      <c r="G89" s="15"/>
    </row>
    <row r="90" spans="1:7" ht="12.75" hidden="1">
      <c r="A90" s="18"/>
      <c r="B90" s="18"/>
      <c r="C90" s="20" t="s">
        <v>141</v>
      </c>
      <c r="D90" s="19"/>
      <c r="E90" s="20" t="s">
        <v>141</v>
      </c>
      <c r="F90" s="19">
        <f>D90</f>
        <v>0</v>
      </c>
      <c r="G90" s="15"/>
    </row>
    <row r="91" spans="1:7" ht="0.75" customHeight="1" hidden="1">
      <c r="A91" s="18"/>
      <c r="B91" s="110"/>
      <c r="C91" s="20" t="s">
        <v>141</v>
      </c>
      <c r="D91" s="24"/>
      <c r="E91" s="20" t="s">
        <v>141</v>
      </c>
      <c r="F91" s="19" t="s">
        <v>141</v>
      </c>
      <c r="G91" s="15"/>
    </row>
    <row r="92" spans="1:7" ht="12.75">
      <c r="A92" s="18"/>
      <c r="B92" s="31" t="s">
        <v>45</v>
      </c>
      <c r="C92" s="91">
        <f>C12+C65+C83</f>
        <v>14389.43</v>
      </c>
      <c r="D92" s="91">
        <f>D65+D12+D83+D89</f>
        <v>3507.084</v>
      </c>
      <c r="E92" s="91">
        <f>E86+E88+E45</f>
        <v>1856.3</v>
      </c>
      <c r="F92" s="91">
        <f>C92+D92</f>
        <v>17896.514</v>
      </c>
      <c r="G92" s="15"/>
    </row>
    <row r="93" spans="1:7" ht="15" customHeight="1">
      <c r="A93" s="22">
        <v>40000000</v>
      </c>
      <c r="B93" s="32" t="s">
        <v>259</v>
      </c>
      <c r="C93" s="91">
        <f>C94</f>
        <v>117.375</v>
      </c>
      <c r="D93" s="91">
        <f>D94</f>
        <v>857.5</v>
      </c>
      <c r="E93" s="91">
        <f>E94</f>
        <v>165</v>
      </c>
      <c r="F93" s="91">
        <f>C93+D93</f>
        <v>974.875</v>
      </c>
      <c r="G93" s="15"/>
    </row>
    <row r="94" spans="1:7" ht="12.75" customHeight="1">
      <c r="A94" s="33">
        <v>41030000</v>
      </c>
      <c r="B94" s="33" t="s">
        <v>260</v>
      </c>
      <c r="C94" s="218">
        <f>C95+C96</f>
        <v>117.375</v>
      </c>
      <c r="D94" s="218">
        <f>D95+D96</f>
        <v>857.5</v>
      </c>
      <c r="E94" s="218">
        <f>E95+E96</f>
        <v>165</v>
      </c>
      <c r="F94" s="91">
        <f>C94+D94</f>
        <v>974.875</v>
      </c>
      <c r="G94" s="15"/>
    </row>
    <row r="95" spans="1:7" ht="43.5" customHeight="1">
      <c r="A95" s="18">
        <v>41034400</v>
      </c>
      <c r="B95" s="110" t="s">
        <v>261</v>
      </c>
      <c r="C95" s="19"/>
      <c r="D95" s="217">
        <v>692.5</v>
      </c>
      <c r="E95" s="217"/>
      <c r="F95" s="91">
        <f>C95+D95</f>
        <v>692.5</v>
      </c>
      <c r="G95" s="15"/>
    </row>
    <row r="96" spans="1:7" ht="14.25" customHeight="1">
      <c r="A96" s="18">
        <v>41035000</v>
      </c>
      <c r="B96" s="18" t="s">
        <v>157</v>
      </c>
      <c r="C96" s="90">
        <v>117.375</v>
      </c>
      <c r="D96" s="217">
        <v>165</v>
      </c>
      <c r="E96" s="217">
        <v>165</v>
      </c>
      <c r="F96" s="90">
        <f>C96+D96</f>
        <v>282.375</v>
      </c>
      <c r="G96" s="15"/>
    </row>
    <row r="97" spans="1:7" ht="12.75">
      <c r="A97" s="18"/>
      <c r="B97" s="31" t="s">
        <v>46</v>
      </c>
      <c r="C97" s="91">
        <f>C92+C93</f>
        <v>14506.805</v>
      </c>
      <c r="D97" s="91">
        <f>D92+D93</f>
        <v>4364.584</v>
      </c>
      <c r="E97" s="91">
        <f>E92+E93</f>
        <v>2021.3</v>
      </c>
      <c r="F97" s="91">
        <f>F92+F93</f>
        <v>18871.389</v>
      </c>
      <c r="G97" s="15"/>
    </row>
    <row r="98" spans="2:5" ht="15">
      <c r="B98" s="75" t="s">
        <v>167</v>
      </c>
      <c r="C98" s="75"/>
      <c r="D98" s="75" t="s">
        <v>207</v>
      </c>
      <c r="E98" s="75"/>
    </row>
    <row r="99" spans="2:5" ht="15">
      <c r="B99" s="75"/>
      <c r="C99" s="75"/>
      <c r="D99" s="75"/>
      <c r="E99" s="75"/>
    </row>
  </sheetData>
  <sheetProtection/>
  <mergeCells count="5">
    <mergeCell ref="A7:F7"/>
    <mergeCell ref="B9:B10"/>
    <mergeCell ref="C9:C10"/>
    <mergeCell ref="D9:E9"/>
    <mergeCell ref="F9:F10"/>
  </mergeCells>
  <printOptions/>
  <pageMargins left="0.25" right="0.25" top="0.75" bottom="0.3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2"/>
  <sheetViews>
    <sheetView showGridLines="0" view="pageBreakPreview" zoomScaleSheetLayoutView="100" zoomScalePageLayoutView="0" workbookViewId="0" topLeftCell="A73">
      <selection activeCell="L5" sqref="L5:O5"/>
    </sheetView>
  </sheetViews>
  <sheetFormatPr defaultColWidth="10.625" defaultRowHeight="12.75" outlineLevelRow="1"/>
  <cols>
    <col min="1" max="1" width="10.75390625" style="42" customWidth="1"/>
    <col min="2" max="2" width="56.125" style="42" customWidth="1"/>
    <col min="3" max="3" width="12.625" style="42" customWidth="1"/>
    <col min="4" max="4" width="13.375" style="42" hidden="1" customWidth="1"/>
    <col min="5" max="5" width="12.00390625" style="42" customWidth="1"/>
    <col min="6" max="6" width="12.125" style="42" customWidth="1"/>
    <col min="7" max="7" width="10.625" style="42" hidden="1" customWidth="1"/>
    <col min="8" max="8" width="12.625" style="42" customWidth="1"/>
    <col min="9" max="9" width="13.50390625" style="42" customWidth="1"/>
    <col min="10" max="10" width="10.625" style="42" customWidth="1"/>
    <col min="11" max="11" width="12.625" style="42" customWidth="1"/>
    <col min="12" max="14" width="11.75390625" style="42" customWidth="1"/>
    <col min="15" max="15" width="16.125" style="42" customWidth="1"/>
    <col min="16" max="16384" width="10.625" style="42" customWidth="1"/>
  </cols>
  <sheetData>
    <row r="1" spans="12:15" ht="12.75">
      <c r="L1" s="240" t="s">
        <v>352</v>
      </c>
      <c r="M1" s="240"/>
      <c r="N1" s="41"/>
      <c r="O1" s="41"/>
    </row>
    <row r="2" spans="12:15" ht="12.75">
      <c r="L2" s="241" t="s">
        <v>159</v>
      </c>
      <c r="M2" s="241"/>
      <c r="N2" s="241"/>
      <c r="O2" s="241"/>
    </row>
    <row r="3" spans="12:15" ht="12.75">
      <c r="L3" s="40" t="s">
        <v>357</v>
      </c>
      <c r="M3" s="40"/>
      <c r="N3" s="40"/>
      <c r="O3" s="40"/>
    </row>
    <row r="4" spans="1:16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232" t="s">
        <v>350</v>
      </c>
      <c r="L4" s="240" t="s">
        <v>323</v>
      </c>
      <c r="M4" s="240"/>
      <c r="N4" s="41"/>
      <c r="O4" s="41"/>
      <c r="P4" s="40"/>
    </row>
    <row r="5" spans="1:16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241" t="s">
        <v>159</v>
      </c>
      <c r="M5" s="241"/>
      <c r="N5" s="241"/>
      <c r="O5" s="241"/>
      <c r="P5" s="40"/>
    </row>
    <row r="6" spans="1:16" ht="12.75">
      <c r="A6" s="40"/>
      <c r="B6" s="40"/>
      <c r="C6" s="40"/>
      <c r="D6" s="40"/>
      <c r="E6" s="43"/>
      <c r="F6" s="40"/>
      <c r="G6" s="40"/>
      <c r="H6" s="40"/>
      <c r="I6" s="40"/>
      <c r="J6" s="40"/>
      <c r="K6" s="40"/>
      <c r="L6" s="40" t="s">
        <v>330</v>
      </c>
      <c r="M6" s="40"/>
      <c r="N6" s="40"/>
      <c r="O6" s="40"/>
      <c r="P6" s="40"/>
    </row>
    <row r="7" spans="1:16" ht="17.25" customHeight="1">
      <c r="A7" s="252" t="s">
        <v>309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40"/>
    </row>
    <row r="8" spans="2:15" ht="12.75">
      <c r="B8" s="44" t="s">
        <v>209</v>
      </c>
      <c r="O8" s="42" t="s">
        <v>208</v>
      </c>
    </row>
    <row r="9" spans="1:15" ht="12.75">
      <c r="A9" s="256" t="s">
        <v>210</v>
      </c>
      <c r="B9" s="244" t="s">
        <v>211</v>
      </c>
      <c r="C9" s="259" t="s">
        <v>48</v>
      </c>
      <c r="D9" s="259"/>
      <c r="E9" s="259"/>
      <c r="F9" s="259"/>
      <c r="G9" s="259"/>
      <c r="H9" s="259" t="s">
        <v>49</v>
      </c>
      <c r="I9" s="259"/>
      <c r="J9" s="259"/>
      <c r="K9" s="259"/>
      <c r="L9" s="259"/>
      <c r="M9" s="260"/>
      <c r="N9" s="193"/>
      <c r="O9" s="253" t="s">
        <v>21</v>
      </c>
    </row>
    <row r="10" spans="1:15" ht="12" customHeight="1">
      <c r="A10" s="257"/>
      <c r="B10" s="245"/>
      <c r="C10" s="248" t="s">
        <v>12</v>
      </c>
      <c r="D10" s="247" t="s">
        <v>50</v>
      </c>
      <c r="E10" s="261" t="s">
        <v>51</v>
      </c>
      <c r="F10" s="261"/>
      <c r="G10" s="247" t="s">
        <v>52</v>
      </c>
      <c r="H10" s="248" t="s">
        <v>12</v>
      </c>
      <c r="I10" s="247" t="s">
        <v>212</v>
      </c>
      <c r="J10" s="261" t="s">
        <v>51</v>
      </c>
      <c r="K10" s="261"/>
      <c r="L10" s="247" t="s">
        <v>215</v>
      </c>
      <c r="M10" s="242" t="s">
        <v>269</v>
      </c>
      <c r="N10" s="243"/>
      <c r="O10" s="254"/>
    </row>
    <row r="11" spans="1:15" ht="21.75" customHeight="1">
      <c r="A11" s="257"/>
      <c r="B11" s="245"/>
      <c r="C11" s="248"/>
      <c r="D11" s="247"/>
      <c r="E11" s="245" t="s">
        <v>214</v>
      </c>
      <c r="F11" s="245" t="s">
        <v>213</v>
      </c>
      <c r="G11" s="247"/>
      <c r="H11" s="248"/>
      <c r="I11" s="247"/>
      <c r="J11" s="245" t="s">
        <v>214</v>
      </c>
      <c r="K11" s="245" t="s">
        <v>213</v>
      </c>
      <c r="L11" s="247"/>
      <c r="M11" s="244" t="s">
        <v>270</v>
      </c>
      <c r="N11" s="249" t="s">
        <v>216</v>
      </c>
      <c r="O11" s="254"/>
    </row>
    <row r="12" spans="1:15" ht="20.25" customHeight="1">
      <c r="A12" s="257"/>
      <c r="B12" s="245"/>
      <c r="C12" s="248"/>
      <c r="D12" s="247"/>
      <c r="E12" s="245"/>
      <c r="F12" s="245"/>
      <c r="G12" s="247"/>
      <c r="H12" s="248"/>
      <c r="I12" s="247"/>
      <c r="J12" s="245"/>
      <c r="K12" s="245"/>
      <c r="L12" s="247"/>
      <c r="M12" s="245"/>
      <c r="N12" s="250"/>
      <c r="O12" s="254"/>
    </row>
    <row r="13" spans="1:15" ht="49.5" customHeight="1">
      <c r="A13" s="258"/>
      <c r="B13" s="246"/>
      <c r="C13" s="248"/>
      <c r="D13" s="247"/>
      <c r="E13" s="246"/>
      <c r="F13" s="246"/>
      <c r="G13" s="247"/>
      <c r="H13" s="248"/>
      <c r="I13" s="247"/>
      <c r="J13" s="246"/>
      <c r="K13" s="246"/>
      <c r="L13" s="247"/>
      <c r="M13" s="246"/>
      <c r="N13" s="251"/>
      <c r="O13" s="255"/>
    </row>
    <row r="14" spans="1:15" s="47" customFormat="1" ht="12.75" customHeight="1">
      <c r="A14" s="45">
        <v>1</v>
      </c>
      <c r="B14" s="46">
        <v>2</v>
      </c>
      <c r="C14" s="45">
        <v>3</v>
      </c>
      <c r="D14" s="46">
        <v>4</v>
      </c>
      <c r="E14" s="46">
        <v>4</v>
      </c>
      <c r="F14" s="46">
        <v>5</v>
      </c>
      <c r="G14" s="46">
        <v>7</v>
      </c>
      <c r="H14" s="45">
        <v>6</v>
      </c>
      <c r="I14" s="46">
        <v>7</v>
      </c>
      <c r="J14" s="46">
        <v>8</v>
      </c>
      <c r="K14" s="46">
        <v>9</v>
      </c>
      <c r="L14" s="46">
        <v>10</v>
      </c>
      <c r="M14" s="46">
        <v>11</v>
      </c>
      <c r="N14" s="46">
        <v>12</v>
      </c>
      <c r="O14" s="46" t="s">
        <v>217</v>
      </c>
    </row>
    <row r="15" spans="1:15" ht="12.75">
      <c r="A15" s="48" t="s">
        <v>53</v>
      </c>
      <c r="B15" s="49" t="s">
        <v>54</v>
      </c>
      <c r="C15" s="135">
        <f aca="true" t="shared" si="0" ref="C15:M15">C17</f>
        <v>1763.213</v>
      </c>
      <c r="D15" s="135">
        <f t="shared" si="0"/>
        <v>0</v>
      </c>
      <c r="E15" s="135">
        <f t="shared" si="0"/>
        <v>1643.867</v>
      </c>
      <c r="F15" s="135">
        <f t="shared" si="0"/>
        <v>16.746</v>
      </c>
      <c r="G15" s="135">
        <f t="shared" si="0"/>
        <v>0</v>
      </c>
      <c r="H15" s="135">
        <f t="shared" si="0"/>
        <v>1.829</v>
      </c>
      <c r="I15" s="135">
        <f t="shared" si="0"/>
        <v>1.829</v>
      </c>
      <c r="J15" s="135">
        <f t="shared" si="0"/>
        <v>0</v>
      </c>
      <c r="K15" s="135">
        <f t="shared" si="0"/>
        <v>0</v>
      </c>
      <c r="L15" s="135">
        <f t="shared" si="0"/>
        <v>0</v>
      </c>
      <c r="M15" s="135">
        <f t="shared" si="0"/>
        <v>0</v>
      </c>
      <c r="N15" s="135">
        <f>N17</f>
        <v>0</v>
      </c>
      <c r="O15" s="135">
        <f>C15+H15</f>
        <v>1765.042</v>
      </c>
    </row>
    <row r="16" spans="1:15" ht="0.75" customHeight="1">
      <c r="A16" s="50" t="s">
        <v>55</v>
      </c>
      <c r="B16" s="51" t="s">
        <v>56</v>
      </c>
      <c r="C16" s="136"/>
      <c r="D16" s="136"/>
      <c r="E16" s="136"/>
      <c r="F16" s="136"/>
      <c r="G16" s="136"/>
      <c r="H16" s="136">
        <f aca="true" t="shared" si="1" ref="H16:M16">H17</f>
        <v>1.829</v>
      </c>
      <c r="I16" s="137">
        <f t="shared" si="1"/>
        <v>1.829</v>
      </c>
      <c r="J16" s="137">
        <f t="shared" si="1"/>
        <v>0</v>
      </c>
      <c r="K16" s="137">
        <f t="shared" si="1"/>
        <v>0</v>
      </c>
      <c r="L16" s="137">
        <f t="shared" si="1"/>
        <v>0</v>
      </c>
      <c r="M16" s="138">
        <f t="shared" si="1"/>
        <v>0</v>
      </c>
      <c r="N16" s="139"/>
      <c r="O16" s="135">
        <f aca="true" t="shared" si="2" ref="O16:O79">C16+H16</f>
        <v>1.829</v>
      </c>
    </row>
    <row r="17" spans="1:15" ht="12.75">
      <c r="A17" s="50" t="s">
        <v>57</v>
      </c>
      <c r="B17" s="52" t="s">
        <v>11</v>
      </c>
      <c r="C17" s="136">
        <v>1763.213</v>
      </c>
      <c r="D17" s="137"/>
      <c r="E17" s="137">
        <v>1643.867</v>
      </c>
      <c r="F17" s="137">
        <v>16.746</v>
      </c>
      <c r="G17" s="140"/>
      <c r="H17" s="93">
        <f>+I17+L17</f>
        <v>1.829</v>
      </c>
      <c r="I17" s="137">
        <v>1.829</v>
      </c>
      <c r="J17" s="137"/>
      <c r="K17" s="137"/>
      <c r="L17" s="137"/>
      <c r="M17" s="138"/>
      <c r="N17" s="139"/>
      <c r="O17" s="135">
        <f t="shared" si="2"/>
        <v>1765.042</v>
      </c>
    </row>
    <row r="18" spans="1:15" ht="26.25" hidden="1" outlineLevel="1">
      <c r="A18" s="53" t="s">
        <v>58</v>
      </c>
      <c r="B18" s="54" t="s">
        <v>59</v>
      </c>
      <c r="C18" s="141">
        <f>SUM(C19:C24)</f>
        <v>0</v>
      </c>
      <c r="D18" s="142"/>
      <c r="E18" s="142">
        <f aca="true" t="shared" si="3" ref="E18:M18">SUM(E19:E24)</f>
        <v>0</v>
      </c>
      <c r="F18" s="142">
        <f t="shared" si="3"/>
        <v>0</v>
      </c>
      <c r="G18" s="143"/>
      <c r="H18" s="141">
        <f>SUM(H19:H24)</f>
        <v>0</v>
      </c>
      <c r="I18" s="142">
        <f t="shared" si="3"/>
        <v>0</v>
      </c>
      <c r="J18" s="142">
        <f t="shared" si="3"/>
        <v>0</v>
      </c>
      <c r="K18" s="142">
        <f t="shared" si="3"/>
        <v>0</v>
      </c>
      <c r="L18" s="142">
        <f t="shared" si="3"/>
        <v>0</v>
      </c>
      <c r="M18" s="143">
        <f t="shared" si="3"/>
        <v>0</v>
      </c>
      <c r="N18" s="144"/>
      <c r="O18" s="135">
        <f t="shared" si="2"/>
        <v>0</v>
      </c>
    </row>
    <row r="19" spans="1:15" ht="26.25" hidden="1" outlineLevel="1">
      <c r="A19" s="50" t="s">
        <v>60</v>
      </c>
      <c r="B19" s="51" t="s">
        <v>61</v>
      </c>
      <c r="C19" s="136">
        <f aca="true" t="shared" si="4" ref="C19:C34">+D19+G19</f>
        <v>0</v>
      </c>
      <c r="D19" s="137"/>
      <c r="E19" s="137"/>
      <c r="F19" s="137"/>
      <c r="G19" s="138"/>
      <c r="H19" s="136">
        <f aca="true" t="shared" si="5" ref="H19:H34">+I19+L19</f>
        <v>0</v>
      </c>
      <c r="I19" s="137"/>
      <c r="J19" s="137"/>
      <c r="K19" s="137"/>
      <c r="L19" s="137"/>
      <c r="M19" s="138"/>
      <c r="N19" s="139"/>
      <c r="O19" s="135">
        <f t="shared" si="2"/>
        <v>0</v>
      </c>
    </row>
    <row r="20" spans="1:15" ht="12.75" hidden="1" outlineLevel="1">
      <c r="A20" s="50" t="s">
        <v>62</v>
      </c>
      <c r="B20" s="51" t="s">
        <v>63</v>
      </c>
      <c r="C20" s="136">
        <f t="shared" si="4"/>
        <v>0</v>
      </c>
      <c r="D20" s="137"/>
      <c r="E20" s="137"/>
      <c r="F20" s="137"/>
      <c r="G20" s="138"/>
      <c r="H20" s="136">
        <f t="shared" si="5"/>
        <v>0</v>
      </c>
      <c r="I20" s="137"/>
      <c r="J20" s="137"/>
      <c r="K20" s="137"/>
      <c r="L20" s="137"/>
      <c r="M20" s="138"/>
      <c r="N20" s="139"/>
      <c r="O20" s="135">
        <f t="shared" si="2"/>
        <v>0</v>
      </c>
    </row>
    <row r="21" spans="1:15" ht="12.75" hidden="1" outlineLevel="1">
      <c r="A21" s="50" t="s">
        <v>64</v>
      </c>
      <c r="B21" s="51" t="s">
        <v>65</v>
      </c>
      <c r="C21" s="136">
        <f t="shared" si="4"/>
        <v>0</v>
      </c>
      <c r="D21" s="137"/>
      <c r="E21" s="137"/>
      <c r="F21" s="137"/>
      <c r="G21" s="138"/>
      <c r="H21" s="136">
        <f t="shared" si="5"/>
        <v>0</v>
      </c>
      <c r="I21" s="137"/>
      <c r="J21" s="137"/>
      <c r="K21" s="137"/>
      <c r="L21" s="137"/>
      <c r="M21" s="138"/>
      <c r="N21" s="139"/>
      <c r="O21" s="135">
        <f t="shared" si="2"/>
        <v>0</v>
      </c>
    </row>
    <row r="22" spans="1:15" ht="12.75" hidden="1" outlineLevel="1">
      <c r="A22" s="50" t="s">
        <v>66</v>
      </c>
      <c r="B22" s="51" t="s">
        <v>67</v>
      </c>
      <c r="C22" s="136">
        <f t="shared" si="4"/>
        <v>0</v>
      </c>
      <c r="D22" s="137"/>
      <c r="E22" s="137"/>
      <c r="F22" s="137"/>
      <c r="G22" s="138"/>
      <c r="H22" s="136">
        <f t="shared" si="5"/>
        <v>0</v>
      </c>
      <c r="I22" s="137"/>
      <c r="J22" s="137"/>
      <c r="K22" s="137"/>
      <c r="L22" s="137"/>
      <c r="M22" s="138"/>
      <c r="N22" s="139"/>
      <c r="O22" s="135">
        <f t="shared" si="2"/>
        <v>0</v>
      </c>
    </row>
    <row r="23" spans="1:15" ht="12.75" hidden="1" outlineLevel="1">
      <c r="A23" s="50" t="s">
        <v>68</v>
      </c>
      <c r="B23" s="51" t="s">
        <v>69</v>
      </c>
      <c r="C23" s="136">
        <f t="shared" si="4"/>
        <v>0</v>
      </c>
      <c r="D23" s="137"/>
      <c r="E23" s="137"/>
      <c r="F23" s="137"/>
      <c r="G23" s="138"/>
      <c r="H23" s="136">
        <f t="shared" si="5"/>
        <v>0</v>
      </c>
      <c r="I23" s="137"/>
      <c r="J23" s="137"/>
      <c r="K23" s="137"/>
      <c r="L23" s="137"/>
      <c r="M23" s="138"/>
      <c r="N23" s="139"/>
      <c r="O23" s="135">
        <f t="shared" si="2"/>
        <v>0</v>
      </c>
    </row>
    <row r="24" spans="1:15" ht="12.75" hidden="1" outlineLevel="1">
      <c r="A24" s="50" t="s">
        <v>70</v>
      </c>
      <c r="B24" s="51" t="s">
        <v>71</v>
      </c>
      <c r="C24" s="136">
        <f t="shared" si="4"/>
        <v>0</v>
      </c>
      <c r="D24" s="137"/>
      <c r="E24" s="137"/>
      <c r="F24" s="137"/>
      <c r="G24" s="138"/>
      <c r="H24" s="136">
        <f t="shared" si="5"/>
        <v>0</v>
      </c>
      <c r="I24" s="137"/>
      <c r="J24" s="137"/>
      <c r="K24" s="137"/>
      <c r="L24" s="137"/>
      <c r="M24" s="138"/>
      <c r="N24" s="139"/>
      <c r="O24" s="135">
        <f t="shared" si="2"/>
        <v>0</v>
      </c>
    </row>
    <row r="25" spans="1:15" ht="12.75" collapsed="1">
      <c r="A25" s="53" t="s">
        <v>72</v>
      </c>
      <c r="B25" s="54" t="s">
        <v>73</v>
      </c>
      <c r="C25" s="92">
        <f>C26+C27</f>
        <v>7094.451999999999</v>
      </c>
      <c r="D25" s="93"/>
      <c r="E25" s="93">
        <f>E26+E27+E35</f>
        <v>5115.139</v>
      </c>
      <c r="F25" s="93">
        <f>F26+F27+F35</f>
        <v>1298.0639999999999</v>
      </c>
      <c r="G25" s="93"/>
      <c r="H25" s="93">
        <f t="shared" si="5"/>
        <v>1910.413</v>
      </c>
      <c r="I25" s="93">
        <f aca="true" t="shared" si="6" ref="I25:N25">I26+I27</f>
        <v>1575.655</v>
      </c>
      <c r="J25" s="93">
        <f t="shared" si="6"/>
        <v>412.78</v>
      </c>
      <c r="K25" s="93">
        <f t="shared" si="6"/>
        <v>67.5</v>
      </c>
      <c r="L25" s="93">
        <f t="shared" si="6"/>
        <v>334.758</v>
      </c>
      <c r="M25" s="93">
        <f t="shared" si="6"/>
        <v>334.758</v>
      </c>
      <c r="N25" s="93">
        <f t="shared" si="6"/>
        <v>0</v>
      </c>
      <c r="O25" s="135">
        <f t="shared" si="2"/>
        <v>9004.865</v>
      </c>
    </row>
    <row r="26" spans="1:15" ht="12" customHeight="1">
      <c r="A26" s="53" t="s">
        <v>170</v>
      </c>
      <c r="B26" s="95" t="s">
        <v>177</v>
      </c>
      <c r="C26" s="136">
        <v>6881.637</v>
      </c>
      <c r="D26" s="55"/>
      <c r="E26" s="55">
        <v>4970.952</v>
      </c>
      <c r="F26" s="55">
        <v>1282.906</v>
      </c>
      <c r="G26" s="55"/>
      <c r="H26" s="93">
        <f t="shared" si="5"/>
        <v>902.8129999999999</v>
      </c>
      <c r="I26" s="55">
        <v>568.055</v>
      </c>
      <c r="J26" s="55"/>
      <c r="K26" s="55"/>
      <c r="L26" s="146">
        <v>334.758</v>
      </c>
      <c r="M26" s="147">
        <v>334.758</v>
      </c>
      <c r="N26" s="107"/>
      <c r="O26" s="135">
        <f t="shared" si="2"/>
        <v>7784.45</v>
      </c>
    </row>
    <row r="27" spans="1:15" ht="12" customHeight="1">
      <c r="A27" s="53" t="s">
        <v>172</v>
      </c>
      <c r="B27" s="95" t="s">
        <v>178</v>
      </c>
      <c r="C27" s="136">
        <v>212.815</v>
      </c>
      <c r="D27" s="55"/>
      <c r="E27" s="55">
        <v>144.187</v>
      </c>
      <c r="F27" s="55">
        <v>15.158</v>
      </c>
      <c r="G27" s="147"/>
      <c r="H27" s="93">
        <f t="shared" si="5"/>
        <v>1007.6</v>
      </c>
      <c r="I27" s="222">
        <v>1007.6</v>
      </c>
      <c r="J27" s="222">
        <v>412.78</v>
      </c>
      <c r="K27" s="55">
        <v>67.5</v>
      </c>
      <c r="L27" s="146"/>
      <c r="M27" s="147"/>
      <c r="N27" s="107"/>
      <c r="O27" s="135">
        <f t="shared" si="2"/>
        <v>1220.415</v>
      </c>
    </row>
    <row r="28" spans="1:15" ht="0.75" customHeight="1">
      <c r="A28" s="53"/>
      <c r="B28" s="95"/>
      <c r="C28" s="136">
        <f t="shared" si="4"/>
        <v>0</v>
      </c>
      <c r="D28" s="55"/>
      <c r="E28" s="55"/>
      <c r="F28" s="55"/>
      <c r="G28" s="147"/>
      <c r="H28" s="93">
        <f t="shared" si="5"/>
        <v>0</v>
      </c>
      <c r="I28" s="55"/>
      <c r="J28" s="55"/>
      <c r="K28" s="55"/>
      <c r="L28" s="146"/>
      <c r="M28" s="147"/>
      <c r="N28" s="107"/>
      <c r="O28" s="135">
        <f t="shared" si="2"/>
        <v>0</v>
      </c>
    </row>
    <row r="29" spans="1:15" ht="12" customHeight="1" hidden="1">
      <c r="A29" s="53"/>
      <c r="B29" s="95"/>
      <c r="C29" s="136">
        <f t="shared" si="4"/>
        <v>0</v>
      </c>
      <c r="D29" s="55"/>
      <c r="E29" s="55"/>
      <c r="F29" s="55"/>
      <c r="G29" s="147"/>
      <c r="H29" s="93">
        <f t="shared" si="5"/>
        <v>0</v>
      </c>
      <c r="I29" s="55"/>
      <c r="J29" s="55"/>
      <c r="K29" s="55"/>
      <c r="L29" s="146"/>
      <c r="M29" s="147"/>
      <c r="N29" s="107"/>
      <c r="O29" s="135">
        <f t="shared" si="2"/>
        <v>0</v>
      </c>
    </row>
    <row r="30" spans="1:15" ht="12" customHeight="1" hidden="1">
      <c r="A30" s="53"/>
      <c r="B30" s="95"/>
      <c r="C30" s="136">
        <f t="shared" si="4"/>
        <v>0</v>
      </c>
      <c r="D30" s="55"/>
      <c r="E30" s="55"/>
      <c r="F30" s="55"/>
      <c r="G30" s="147"/>
      <c r="H30" s="93">
        <f t="shared" si="5"/>
        <v>0</v>
      </c>
      <c r="I30" s="55"/>
      <c r="J30" s="55"/>
      <c r="K30" s="55"/>
      <c r="L30" s="146"/>
      <c r="M30" s="147"/>
      <c r="N30" s="107"/>
      <c r="O30" s="135">
        <f t="shared" si="2"/>
        <v>0</v>
      </c>
    </row>
    <row r="31" spans="1:15" ht="12" customHeight="1" hidden="1">
      <c r="A31" s="53"/>
      <c r="B31" s="95"/>
      <c r="C31" s="136">
        <f t="shared" si="4"/>
        <v>0</v>
      </c>
      <c r="D31" s="55"/>
      <c r="E31" s="55"/>
      <c r="F31" s="55"/>
      <c r="G31" s="147"/>
      <c r="H31" s="93">
        <f t="shared" si="5"/>
        <v>0</v>
      </c>
      <c r="I31" s="55"/>
      <c r="J31" s="55"/>
      <c r="K31" s="55"/>
      <c r="L31" s="146"/>
      <c r="M31" s="147"/>
      <c r="N31" s="107"/>
      <c r="O31" s="135">
        <f t="shared" si="2"/>
        <v>0</v>
      </c>
    </row>
    <row r="32" spans="1:15" ht="12" customHeight="1" hidden="1">
      <c r="A32" s="53"/>
      <c r="B32" s="95"/>
      <c r="C32" s="136">
        <f t="shared" si="4"/>
        <v>0</v>
      </c>
      <c r="D32" s="55"/>
      <c r="E32" s="55"/>
      <c r="F32" s="55"/>
      <c r="G32" s="147"/>
      <c r="H32" s="93">
        <f t="shared" si="5"/>
        <v>0</v>
      </c>
      <c r="I32" s="55"/>
      <c r="J32" s="55"/>
      <c r="K32" s="55"/>
      <c r="L32" s="146"/>
      <c r="M32" s="147"/>
      <c r="N32" s="107"/>
      <c r="O32" s="135">
        <f t="shared" si="2"/>
        <v>0</v>
      </c>
    </row>
    <row r="33" spans="1:15" ht="12" customHeight="1" hidden="1">
      <c r="A33" s="53"/>
      <c r="B33" s="95"/>
      <c r="C33" s="136">
        <f t="shared" si="4"/>
        <v>0</v>
      </c>
      <c r="D33" s="55"/>
      <c r="E33" s="55"/>
      <c r="F33" s="55"/>
      <c r="G33" s="147"/>
      <c r="H33" s="93">
        <f t="shared" si="5"/>
        <v>0</v>
      </c>
      <c r="I33" s="55"/>
      <c r="J33" s="55"/>
      <c r="K33" s="55"/>
      <c r="L33" s="146"/>
      <c r="M33" s="147"/>
      <c r="N33" s="107"/>
      <c r="O33" s="135">
        <f t="shared" si="2"/>
        <v>0</v>
      </c>
    </row>
    <row r="34" spans="1:15" ht="12" customHeight="1" hidden="1">
      <c r="A34" s="53"/>
      <c r="B34" s="96"/>
      <c r="C34" s="136">
        <f t="shared" si="4"/>
        <v>0</v>
      </c>
      <c r="D34" s="93"/>
      <c r="E34" s="93"/>
      <c r="F34" s="93"/>
      <c r="G34" s="93"/>
      <c r="H34" s="93">
        <f t="shared" si="5"/>
        <v>0</v>
      </c>
      <c r="I34" s="93"/>
      <c r="J34" s="93"/>
      <c r="K34" s="93"/>
      <c r="L34" s="93">
        <v>0</v>
      </c>
      <c r="M34" s="93">
        <f>SUM(M35:M36)</f>
        <v>0</v>
      </c>
      <c r="N34" s="145"/>
      <c r="O34" s="135">
        <f t="shared" si="2"/>
        <v>0</v>
      </c>
    </row>
    <row r="35" spans="1:15" ht="1.5" customHeight="1">
      <c r="A35" s="53" t="s">
        <v>171</v>
      </c>
      <c r="B35" s="97" t="s">
        <v>179</v>
      </c>
      <c r="C35" s="89">
        <f>+D35+G35</f>
        <v>0</v>
      </c>
      <c r="D35" s="55"/>
      <c r="E35" s="55"/>
      <c r="F35" s="55"/>
      <c r="G35" s="147"/>
      <c r="H35" s="89">
        <f>+I35+L35</f>
        <v>0</v>
      </c>
      <c r="I35" s="55"/>
      <c r="J35" s="55"/>
      <c r="K35" s="55"/>
      <c r="L35" s="146"/>
      <c r="M35" s="147"/>
      <c r="N35" s="107"/>
      <c r="O35" s="135">
        <f t="shared" si="2"/>
        <v>0</v>
      </c>
    </row>
    <row r="36" spans="1:15" ht="12.75" customHeight="1" hidden="1">
      <c r="A36" s="53"/>
      <c r="B36" s="56"/>
      <c r="C36" s="89">
        <f>+D36+G36</f>
        <v>0</v>
      </c>
      <c r="D36" s="55"/>
      <c r="E36" s="55"/>
      <c r="F36" s="55"/>
      <c r="G36" s="147"/>
      <c r="H36" s="89">
        <f>+I36+L36</f>
        <v>0</v>
      </c>
      <c r="I36" s="55"/>
      <c r="J36" s="55"/>
      <c r="K36" s="55"/>
      <c r="L36" s="146"/>
      <c r="M36" s="147"/>
      <c r="N36" s="107"/>
      <c r="O36" s="135">
        <f t="shared" si="2"/>
        <v>0</v>
      </c>
    </row>
    <row r="37" spans="1:15" ht="12.75" customHeight="1" hidden="1">
      <c r="A37" s="53"/>
      <c r="B37" s="56"/>
      <c r="C37" s="93"/>
      <c r="D37" s="148"/>
      <c r="E37" s="148"/>
      <c r="F37" s="148"/>
      <c r="G37" s="149"/>
      <c r="H37" s="93"/>
      <c r="I37" s="148"/>
      <c r="J37" s="148"/>
      <c r="K37" s="148"/>
      <c r="L37" s="148"/>
      <c r="M37" s="149"/>
      <c r="N37" s="94"/>
      <c r="O37" s="135">
        <f t="shared" si="2"/>
        <v>0</v>
      </c>
    </row>
    <row r="38" spans="1:15" ht="13.5" customHeight="1">
      <c r="A38" s="53" t="s">
        <v>74</v>
      </c>
      <c r="B38" s="54" t="s">
        <v>75</v>
      </c>
      <c r="C38" s="93">
        <f>SUM(C43:C60)+C63+C64+C61</f>
        <v>58.595</v>
      </c>
      <c r="D38" s="93"/>
      <c r="E38" s="93">
        <f>SUM(E43:E60)+E63+E64+E56</f>
        <v>0</v>
      </c>
      <c r="F38" s="93">
        <f>SUM(F43:F60)+F63+F64+F56</f>
        <v>0</v>
      </c>
      <c r="G38" s="93"/>
      <c r="H38" s="93">
        <f aca="true" t="shared" si="7" ref="H38:M38">SUM(H57:H64)+H56</f>
        <v>0</v>
      </c>
      <c r="I38" s="93">
        <f t="shared" si="7"/>
        <v>0</v>
      </c>
      <c r="J38" s="93">
        <f t="shared" si="7"/>
        <v>0</v>
      </c>
      <c r="K38" s="93">
        <f t="shared" si="7"/>
        <v>0</v>
      </c>
      <c r="L38" s="93">
        <f t="shared" si="7"/>
        <v>0</v>
      </c>
      <c r="M38" s="93">
        <f t="shared" si="7"/>
        <v>0</v>
      </c>
      <c r="N38" s="145"/>
      <c r="O38" s="135">
        <f t="shared" si="2"/>
        <v>58.595</v>
      </c>
    </row>
    <row r="39" spans="1:15" ht="0.75" customHeight="1" hidden="1" outlineLevel="1">
      <c r="A39" s="50" t="s">
        <v>76</v>
      </c>
      <c r="B39" s="51" t="s">
        <v>77</v>
      </c>
      <c r="C39" s="136">
        <f>+D39+G39</f>
        <v>0</v>
      </c>
      <c r="D39" s="137"/>
      <c r="E39" s="137"/>
      <c r="F39" s="137"/>
      <c r="G39" s="138"/>
      <c r="H39" s="136">
        <f>+I39+L39</f>
        <v>0</v>
      </c>
      <c r="I39" s="137"/>
      <c r="J39" s="137"/>
      <c r="K39" s="137"/>
      <c r="L39" s="137"/>
      <c r="M39" s="138"/>
      <c r="N39" s="139"/>
      <c r="O39" s="135">
        <f t="shared" si="2"/>
        <v>0</v>
      </c>
    </row>
    <row r="40" spans="1:15" ht="26.25" hidden="1" outlineLevel="1">
      <c r="A40" s="50" t="s">
        <v>78</v>
      </c>
      <c r="B40" s="51" t="s">
        <v>79</v>
      </c>
      <c r="C40" s="136">
        <f>+D40+G40</f>
        <v>0</v>
      </c>
      <c r="D40" s="137"/>
      <c r="E40" s="137"/>
      <c r="F40" s="137"/>
      <c r="G40" s="138"/>
      <c r="H40" s="136">
        <f>+I40+L40</f>
        <v>0</v>
      </c>
      <c r="I40" s="137"/>
      <c r="J40" s="137"/>
      <c r="K40" s="137"/>
      <c r="L40" s="137"/>
      <c r="M40" s="138"/>
      <c r="N40" s="139"/>
      <c r="O40" s="135">
        <f t="shared" si="2"/>
        <v>0</v>
      </c>
    </row>
    <row r="41" spans="1:15" ht="12.75" hidden="1" outlineLevel="1">
      <c r="A41" s="50" t="s">
        <v>80</v>
      </c>
      <c r="B41" s="51" t="s">
        <v>81</v>
      </c>
      <c r="C41" s="136">
        <f>+D41+G41</f>
        <v>0</v>
      </c>
      <c r="D41" s="137"/>
      <c r="E41" s="137"/>
      <c r="F41" s="137"/>
      <c r="G41" s="138"/>
      <c r="H41" s="136">
        <f>+I41+L41</f>
        <v>0</v>
      </c>
      <c r="I41" s="137"/>
      <c r="J41" s="137"/>
      <c r="K41" s="137"/>
      <c r="L41" s="137"/>
      <c r="M41" s="138"/>
      <c r="N41" s="139"/>
      <c r="O41" s="135">
        <f t="shared" si="2"/>
        <v>0</v>
      </c>
    </row>
    <row r="42" spans="1:15" ht="26.25" hidden="1" outlineLevel="1">
      <c r="A42" s="50" t="s">
        <v>82</v>
      </c>
      <c r="B42" s="51" t="s">
        <v>83</v>
      </c>
      <c r="C42" s="136">
        <f>+D42+G42</f>
        <v>0</v>
      </c>
      <c r="D42" s="137"/>
      <c r="E42" s="137"/>
      <c r="F42" s="137"/>
      <c r="G42" s="138"/>
      <c r="H42" s="136">
        <f>+I42+L42</f>
        <v>0</v>
      </c>
      <c r="I42" s="137"/>
      <c r="J42" s="137"/>
      <c r="K42" s="137"/>
      <c r="L42" s="137"/>
      <c r="M42" s="138"/>
      <c r="N42" s="139"/>
      <c r="O42" s="135">
        <f t="shared" si="2"/>
        <v>0</v>
      </c>
    </row>
    <row r="43" spans="1:15" ht="26.25" hidden="1" outlineLevel="1">
      <c r="A43" s="50" t="s">
        <v>84</v>
      </c>
      <c r="B43" s="51" t="s">
        <v>85</v>
      </c>
      <c r="C43" s="136">
        <f aca="true" t="shared" si="8" ref="C43:C58">+D43+G43</f>
        <v>0</v>
      </c>
      <c r="D43" s="137"/>
      <c r="E43" s="137"/>
      <c r="F43" s="137"/>
      <c r="G43" s="138"/>
      <c r="H43" s="136"/>
      <c r="I43" s="137"/>
      <c r="J43" s="137"/>
      <c r="K43" s="137"/>
      <c r="L43" s="150"/>
      <c r="M43" s="138"/>
      <c r="N43" s="139"/>
      <c r="O43" s="135">
        <f t="shared" si="2"/>
        <v>0</v>
      </c>
    </row>
    <row r="44" spans="1:15" ht="26.25" hidden="1" outlineLevel="1">
      <c r="A44" s="50" t="s">
        <v>86</v>
      </c>
      <c r="B44" s="51" t="s">
        <v>87</v>
      </c>
      <c r="C44" s="136">
        <f t="shared" si="8"/>
        <v>0</v>
      </c>
      <c r="D44" s="137"/>
      <c r="E44" s="137"/>
      <c r="F44" s="137"/>
      <c r="G44" s="138"/>
      <c r="H44" s="136"/>
      <c r="I44" s="137"/>
      <c r="J44" s="137"/>
      <c r="K44" s="137"/>
      <c r="L44" s="150"/>
      <c r="M44" s="138"/>
      <c r="N44" s="139"/>
      <c r="O44" s="135">
        <f t="shared" si="2"/>
        <v>0</v>
      </c>
    </row>
    <row r="45" spans="1:15" ht="12.75" hidden="1" outlineLevel="1">
      <c r="A45" s="50" t="s">
        <v>88</v>
      </c>
      <c r="B45" s="51" t="s">
        <v>89</v>
      </c>
      <c r="C45" s="136">
        <f t="shared" si="8"/>
        <v>0</v>
      </c>
      <c r="D45" s="137"/>
      <c r="E45" s="137"/>
      <c r="F45" s="137"/>
      <c r="G45" s="138"/>
      <c r="H45" s="136"/>
      <c r="I45" s="137"/>
      <c r="J45" s="137"/>
      <c r="K45" s="137"/>
      <c r="L45" s="150"/>
      <c r="M45" s="138"/>
      <c r="N45" s="139"/>
      <c r="O45" s="135">
        <f t="shared" si="2"/>
        <v>0</v>
      </c>
    </row>
    <row r="46" spans="1:15" ht="26.25" hidden="1" outlineLevel="1">
      <c r="A46" s="50" t="s">
        <v>90</v>
      </c>
      <c r="B46" s="51" t="s">
        <v>91</v>
      </c>
      <c r="C46" s="136">
        <f t="shared" si="8"/>
        <v>0</v>
      </c>
      <c r="D46" s="137"/>
      <c r="E46" s="137"/>
      <c r="F46" s="137"/>
      <c r="G46" s="138"/>
      <c r="H46" s="136"/>
      <c r="I46" s="137"/>
      <c r="J46" s="137"/>
      <c r="K46" s="137"/>
      <c r="L46" s="150"/>
      <c r="M46" s="138"/>
      <c r="N46" s="139"/>
      <c r="O46" s="135">
        <f t="shared" si="2"/>
        <v>0</v>
      </c>
    </row>
    <row r="47" spans="1:15" ht="39" hidden="1" outlineLevel="1">
      <c r="A47" s="50" t="s">
        <v>92</v>
      </c>
      <c r="B47" s="51" t="s">
        <v>93</v>
      </c>
      <c r="C47" s="136">
        <f t="shared" si="8"/>
        <v>0</v>
      </c>
      <c r="D47" s="137"/>
      <c r="E47" s="137"/>
      <c r="F47" s="137"/>
      <c r="G47" s="138"/>
      <c r="H47" s="136"/>
      <c r="I47" s="137"/>
      <c r="J47" s="137"/>
      <c r="K47" s="137"/>
      <c r="L47" s="150"/>
      <c r="M47" s="138"/>
      <c r="N47" s="139"/>
      <c r="O47" s="135">
        <f t="shared" si="2"/>
        <v>0</v>
      </c>
    </row>
    <row r="48" spans="1:15" ht="26.25" hidden="1" outlineLevel="1">
      <c r="A48" s="50" t="s">
        <v>94</v>
      </c>
      <c r="B48" s="51" t="s">
        <v>95</v>
      </c>
      <c r="C48" s="136">
        <f t="shared" si="8"/>
        <v>0</v>
      </c>
      <c r="D48" s="137"/>
      <c r="E48" s="137"/>
      <c r="F48" s="137"/>
      <c r="G48" s="138"/>
      <c r="H48" s="136"/>
      <c r="I48" s="137"/>
      <c r="J48" s="137"/>
      <c r="K48" s="137"/>
      <c r="L48" s="150"/>
      <c r="M48" s="138"/>
      <c r="N48" s="139"/>
      <c r="O48" s="135">
        <f t="shared" si="2"/>
        <v>0</v>
      </c>
    </row>
    <row r="49" spans="1:15" ht="12.75" hidden="1" outlineLevel="1">
      <c r="A49" s="50" t="s">
        <v>78</v>
      </c>
      <c r="B49" s="51" t="s">
        <v>96</v>
      </c>
      <c r="C49" s="136">
        <f t="shared" si="8"/>
        <v>0</v>
      </c>
      <c r="D49" s="137"/>
      <c r="E49" s="137"/>
      <c r="F49" s="137"/>
      <c r="G49" s="138"/>
      <c r="H49" s="136"/>
      <c r="I49" s="137"/>
      <c r="J49" s="137"/>
      <c r="K49" s="137"/>
      <c r="L49" s="150"/>
      <c r="M49" s="138"/>
      <c r="N49" s="139"/>
      <c r="O49" s="135">
        <f t="shared" si="2"/>
        <v>0</v>
      </c>
    </row>
    <row r="50" spans="1:15" ht="12.75" hidden="1" outlineLevel="1">
      <c r="A50" s="50" t="s">
        <v>97</v>
      </c>
      <c r="B50" s="51" t="s">
        <v>98</v>
      </c>
      <c r="C50" s="136">
        <f t="shared" si="8"/>
        <v>0</v>
      </c>
      <c r="D50" s="137"/>
      <c r="E50" s="137"/>
      <c r="F50" s="137"/>
      <c r="G50" s="138"/>
      <c r="H50" s="136"/>
      <c r="I50" s="137"/>
      <c r="J50" s="137"/>
      <c r="K50" s="137"/>
      <c r="L50" s="150"/>
      <c r="M50" s="138"/>
      <c r="N50" s="139"/>
      <c r="O50" s="135">
        <f t="shared" si="2"/>
        <v>0</v>
      </c>
    </row>
    <row r="51" spans="1:15" ht="26.25" hidden="1" outlineLevel="1">
      <c r="A51" s="50" t="s">
        <v>99</v>
      </c>
      <c r="B51" s="51" t="s">
        <v>100</v>
      </c>
      <c r="C51" s="136">
        <f t="shared" si="8"/>
        <v>0</v>
      </c>
      <c r="D51" s="137"/>
      <c r="E51" s="137"/>
      <c r="F51" s="137"/>
      <c r="G51" s="138"/>
      <c r="H51" s="136"/>
      <c r="I51" s="137"/>
      <c r="J51" s="137"/>
      <c r="K51" s="137"/>
      <c r="L51" s="150"/>
      <c r="M51" s="138"/>
      <c r="N51" s="139"/>
      <c r="O51" s="135">
        <f t="shared" si="2"/>
        <v>0</v>
      </c>
    </row>
    <row r="52" spans="1:15" ht="12.75" hidden="1" outlineLevel="1">
      <c r="A52" s="50" t="s">
        <v>101</v>
      </c>
      <c r="B52" s="51" t="s">
        <v>102</v>
      </c>
      <c r="C52" s="136">
        <f t="shared" si="8"/>
        <v>0</v>
      </c>
      <c r="D52" s="137"/>
      <c r="E52" s="137"/>
      <c r="F52" s="137"/>
      <c r="G52" s="138"/>
      <c r="H52" s="136"/>
      <c r="I52" s="137"/>
      <c r="J52" s="137"/>
      <c r="K52" s="137"/>
      <c r="L52" s="150"/>
      <c r="M52" s="138"/>
      <c r="N52" s="139"/>
      <c r="O52" s="135">
        <f t="shared" si="2"/>
        <v>0</v>
      </c>
    </row>
    <row r="53" spans="1:15" ht="12.75" hidden="1" outlineLevel="1">
      <c r="A53" s="50" t="s">
        <v>103</v>
      </c>
      <c r="B53" s="51" t="s">
        <v>104</v>
      </c>
      <c r="C53" s="136">
        <f t="shared" si="8"/>
        <v>0</v>
      </c>
      <c r="D53" s="137"/>
      <c r="E53" s="137"/>
      <c r="F53" s="137"/>
      <c r="G53" s="138"/>
      <c r="H53" s="136"/>
      <c r="I53" s="137"/>
      <c r="J53" s="137"/>
      <c r="K53" s="137"/>
      <c r="L53" s="150"/>
      <c r="M53" s="138"/>
      <c r="N53" s="139"/>
      <c r="O53" s="135">
        <f t="shared" si="2"/>
        <v>0</v>
      </c>
    </row>
    <row r="54" spans="1:15" ht="12.75" hidden="1" outlineLevel="1">
      <c r="A54" s="50" t="s">
        <v>105</v>
      </c>
      <c r="B54" s="51" t="s">
        <v>106</v>
      </c>
      <c r="C54" s="136">
        <f t="shared" si="8"/>
        <v>0</v>
      </c>
      <c r="D54" s="137"/>
      <c r="E54" s="137"/>
      <c r="F54" s="137"/>
      <c r="G54" s="138"/>
      <c r="H54" s="136"/>
      <c r="I54" s="137"/>
      <c r="J54" s="137"/>
      <c r="K54" s="137"/>
      <c r="L54" s="150"/>
      <c r="M54" s="138"/>
      <c r="N54" s="139"/>
      <c r="O54" s="135">
        <f t="shared" si="2"/>
        <v>0</v>
      </c>
    </row>
    <row r="55" spans="1:15" ht="25.5" customHeight="1" hidden="1" outlineLevel="1">
      <c r="A55" s="50" t="s">
        <v>107</v>
      </c>
      <c r="B55" s="51" t="s">
        <v>108</v>
      </c>
      <c r="C55" s="136">
        <f t="shared" si="8"/>
        <v>0</v>
      </c>
      <c r="D55" s="137"/>
      <c r="E55" s="137"/>
      <c r="F55" s="137"/>
      <c r="G55" s="138"/>
      <c r="H55" s="136"/>
      <c r="I55" s="137"/>
      <c r="J55" s="137"/>
      <c r="K55" s="137"/>
      <c r="L55" s="150"/>
      <c r="M55" s="138"/>
      <c r="N55" s="139"/>
      <c r="O55" s="135">
        <f t="shared" si="2"/>
        <v>0</v>
      </c>
    </row>
    <row r="56" spans="1:15" ht="14.25" customHeight="1" outlineLevel="1">
      <c r="A56" s="194" t="s">
        <v>109</v>
      </c>
      <c r="B56" s="58" t="s">
        <v>180</v>
      </c>
      <c r="C56" s="89">
        <v>18</v>
      </c>
      <c r="D56" s="55"/>
      <c r="E56" s="55"/>
      <c r="F56" s="55"/>
      <c r="G56" s="147"/>
      <c r="H56" s="89">
        <f>+I56+L56</f>
        <v>0</v>
      </c>
      <c r="I56" s="55"/>
      <c r="J56" s="55"/>
      <c r="K56" s="55"/>
      <c r="L56" s="146"/>
      <c r="M56" s="147"/>
      <c r="N56" s="107"/>
      <c r="O56" s="135">
        <f t="shared" si="2"/>
        <v>18</v>
      </c>
    </row>
    <row r="57" spans="1:15" ht="0.75" customHeight="1">
      <c r="A57" s="50" t="s">
        <v>110</v>
      </c>
      <c r="B57" s="51" t="s">
        <v>111</v>
      </c>
      <c r="C57" s="136">
        <f t="shared" si="8"/>
        <v>0</v>
      </c>
      <c r="D57" s="55"/>
      <c r="E57" s="55"/>
      <c r="F57" s="55" t="s">
        <v>112</v>
      </c>
      <c r="G57" s="147"/>
      <c r="H57" s="89">
        <f aca="true" t="shared" si="9" ref="H57:H63">+I57+L57</f>
        <v>0</v>
      </c>
      <c r="I57" s="55"/>
      <c r="J57" s="55"/>
      <c r="K57" s="55"/>
      <c r="L57" s="146"/>
      <c r="M57" s="147"/>
      <c r="N57" s="107"/>
      <c r="O57" s="135">
        <f t="shared" si="2"/>
        <v>0</v>
      </c>
    </row>
    <row r="58" spans="1:15" ht="1.5" customHeight="1" hidden="1">
      <c r="A58" s="50" t="s">
        <v>113</v>
      </c>
      <c r="B58" s="59" t="s">
        <v>114</v>
      </c>
      <c r="C58" s="136">
        <f t="shared" si="8"/>
        <v>0</v>
      </c>
      <c r="D58" s="55"/>
      <c r="E58" s="55"/>
      <c r="F58" s="55"/>
      <c r="G58" s="147"/>
      <c r="H58" s="89">
        <f t="shared" si="9"/>
        <v>0</v>
      </c>
      <c r="I58" s="55"/>
      <c r="J58" s="55"/>
      <c r="K58" s="55"/>
      <c r="L58" s="146"/>
      <c r="M58" s="147"/>
      <c r="N58" s="107"/>
      <c r="O58" s="135">
        <f t="shared" si="2"/>
        <v>0</v>
      </c>
    </row>
    <row r="59" spans="1:15" ht="26.25" hidden="1">
      <c r="A59" s="50" t="s">
        <v>115</v>
      </c>
      <c r="B59" s="59" t="s">
        <v>116</v>
      </c>
      <c r="C59" s="89">
        <f>+D59+G59</f>
        <v>0</v>
      </c>
      <c r="D59" s="137"/>
      <c r="E59" s="55"/>
      <c r="F59" s="55"/>
      <c r="G59" s="147"/>
      <c r="H59" s="89">
        <f t="shared" si="9"/>
        <v>0</v>
      </c>
      <c r="I59" s="55"/>
      <c r="J59" s="55"/>
      <c r="K59" s="55"/>
      <c r="L59" s="146"/>
      <c r="M59" s="147"/>
      <c r="N59" s="107"/>
      <c r="O59" s="135">
        <f t="shared" si="2"/>
        <v>0</v>
      </c>
    </row>
    <row r="60" spans="1:15" ht="14.25" customHeight="1">
      <c r="A60" s="50" t="s">
        <v>117</v>
      </c>
      <c r="B60" s="59" t="s">
        <v>118</v>
      </c>
      <c r="C60" s="89">
        <v>20</v>
      </c>
      <c r="D60" s="55"/>
      <c r="E60" s="55"/>
      <c r="F60" s="55"/>
      <c r="G60" s="147"/>
      <c r="H60" s="89">
        <f t="shared" si="9"/>
        <v>0</v>
      </c>
      <c r="I60" s="55"/>
      <c r="J60" s="55"/>
      <c r="K60" s="55"/>
      <c r="L60" s="146"/>
      <c r="M60" s="147"/>
      <c r="N60" s="107"/>
      <c r="O60" s="135">
        <f t="shared" si="2"/>
        <v>20</v>
      </c>
    </row>
    <row r="61" spans="1:15" ht="13.5" customHeight="1" outlineLevel="1">
      <c r="A61" s="50" t="s">
        <v>188</v>
      </c>
      <c r="B61" s="200" t="s">
        <v>189</v>
      </c>
      <c r="C61" s="136">
        <v>12.595</v>
      </c>
      <c r="D61" s="137"/>
      <c r="E61" s="137"/>
      <c r="F61" s="137"/>
      <c r="G61" s="138"/>
      <c r="H61" s="136">
        <f t="shared" si="9"/>
        <v>0</v>
      </c>
      <c r="I61" s="137"/>
      <c r="J61" s="137"/>
      <c r="K61" s="137"/>
      <c r="L61" s="137"/>
      <c r="M61" s="138"/>
      <c r="N61" s="139"/>
      <c r="O61" s="135">
        <f t="shared" si="2"/>
        <v>12.595</v>
      </c>
    </row>
    <row r="62" spans="1:15" ht="0.75" customHeight="1" outlineLevel="1">
      <c r="A62" s="50" t="s">
        <v>119</v>
      </c>
      <c r="B62" s="59" t="s">
        <v>120</v>
      </c>
      <c r="C62" s="136">
        <f>+D62+G62</f>
        <v>0</v>
      </c>
      <c r="D62" s="137"/>
      <c r="E62" s="137"/>
      <c r="F62" s="137"/>
      <c r="G62" s="138"/>
      <c r="H62" s="136">
        <f t="shared" si="9"/>
        <v>0</v>
      </c>
      <c r="I62" s="137"/>
      <c r="J62" s="137"/>
      <c r="K62" s="137"/>
      <c r="L62" s="137"/>
      <c r="M62" s="138"/>
      <c r="N62" s="139"/>
      <c r="O62" s="135">
        <f t="shared" si="2"/>
        <v>0</v>
      </c>
    </row>
    <row r="63" spans="1:15" ht="12" customHeight="1" hidden="1" outlineLevel="1">
      <c r="A63" s="50" t="s">
        <v>119</v>
      </c>
      <c r="B63" s="59" t="s">
        <v>120</v>
      </c>
      <c r="C63" s="89">
        <f>+D63+G63</f>
        <v>0</v>
      </c>
      <c r="D63" s="55"/>
      <c r="E63" s="55"/>
      <c r="F63" s="55"/>
      <c r="G63" s="147"/>
      <c r="H63" s="89">
        <f t="shared" si="9"/>
        <v>0</v>
      </c>
      <c r="I63" s="55"/>
      <c r="J63" s="55"/>
      <c r="K63" s="55"/>
      <c r="L63" s="146"/>
      <c r="M63" s="147"/>
      <c r="N63" s="107"/>
      <c r="O63" s="135">
        <f t="shared" si="2"/>
        <v>0</v>
      </c>
    </row>
    <row r="64" spans="1:15" ht="15" customHeight="1" collapsed="1">
      <c r="A64" s="50" t="s">
        <v>121</v>
      </c>
      <c r="B64" s="100" t="s">
        <v>262</v>
      </c>
      <c r="C64" s="89">
        <v>8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151"/>
      <c r="O64" s="135">
        <f t="shared" si="2"/>
        <v>8</v>
      </c>
    </row>
    <row r="65" spans="1:15" ht="13.5" customHeight="1" outlineLevel="1">
      <c r="A65" s="53">
        <v>100000</v>
      </c>
      <c r="B65" s="54" t="s">
        <v>122</v>
      </c>
      <c r="C65" s="148">
        <f>C67+C68+C69</f>
        <v>611.232</v>
      </c>
      <c r="D65" s="148"/>
      <c r="E65" s="148">
        <f aca="true" t="shared" si="10" ref="E65:M65">SUM(E66:E71)</f>
        <v>0</v>
      </c>
      <c r="F65" s="148">
        <f t="shared" si="10"/>
        <v>240.467</v>
      </c>
      <c r="G65" s="149"/>
      <c r="H65" s="93">
        <f t="shared" si="10"/>
        <v>1099.658</v>
      </c>
      <c r="I65" s="148">
        <f t="shared" si="10"/>
        <v>0</v>
      </c>
      <c r="J65" s="148">
        <f t="shared" si="10"/>
        <v>0</v>
      </c>
      <c r="K65" s="148">
        <f t="shared" si="10"/>
        <v>0</v>
      </c>
      <c r="L65" s="148">
        <f t="shared" si="10"/>
        <v>1099.658</v>
      </c>
      <c r="M65" s="149">
        <f t="shared" si="10"/>
        <v>1099.658</v>
      </c>
      <c r="N65" s="94"/>
      <c r="O65" s="135">
        <f t="shared" si="2"/>
        <v>1710.8899999999999</v>
      </c>
    </row>
    <row r="66" spans="1:15" ht="12.75" customHeight="1" hidden="1" outlineLevel="1">
      <c r="A66" s="50">
        <v>100101</v>
      </c>
      <c r="B66" s="51" t="s">
        <v>123</v>
      </c>
      <c r="C66" s="89">
        <f aca="true" t="shared" si="11" ref="C66:C85">+D66+G66</f>
        <v>0</v>
      </c>
      <c r="D66" s="137"/>
      <c r="E66" s="137"/>
      <c r="F66" s="137"/>
      <c r="G66" s="138"/>
      <c r="H66" s="136">
        <f>+I66+L66</f>
        <v>0</v>
      </c>
      <c r="I66" s="137"/>
      <c r="J66" s="137"/>
      <c r="K66" s="137"/>
      <c r="L66" s="137"/>
      <c r="M66" s="138"/>
      <c r="N66" s="139"/>
      <c r="O66" s="135">
        <f t="shared" si="2"/>
        <v>0</v>
      </c>
    </row>
    <row r="67" spans="1:15" ht="15.75" customHeight="1" outlineLevel="1">
      <c r="A67" s="50">
        <v>100102</v>
      </c>
      <c r="B67" s="100" t="s">
        <v>13</v>
      </c>
      <c r="C67" s="89">
        <f t="shared" si="11"/>
        <v>0</v>
      </c>
      <c r="D67" s="137"/>
      <c r="E67" s="137"/>
      <c r="F67" s="137"/>
      <c r="G67" s="138"/>
      <c r="H67" s="93">
        <f>+I67+L67</f>
        <v>543.677</v>
      </c>
      <c r="I67" s="137"/>
      <c r="J67" s="137"/>
      <c r="K67" s="137"/>
      <c r="L67" s="137">
        <v>543.677</v>
      </c>
      <c r="M67" s="138">
        <v>543.677</v>
      </c>
      <c r="N67" s="139"/>
      <c r="O67" s="135">
        <f t="shared" si="2"/>
        <v>543.677</v>
      </c>
    </row>
    <row r="68" spans="1:15" ht="0.75" customHeight="1" outlineLevel="1">
      <c r="A68" s="50" t="s">
        <v>203</v>
      </c>
      <c r="B68" s="51" t="s">
        <v>204</v>
      </c>
      <c r="C68" s="89">
        <f t="shared" si="11"/>
        <v>0</v>
      </c>
      <c r="D68" s="137"/>
      <c r="E68" s="137"/>
      <c r="F68" s="137"/>
      <c r="G68" s="138"/>
      <c r="H68" s="136"/>
      <c r="I68" s="137"/>
      <c r="J68" s="137"/>
      <c r="K68" s="137"/>
      <c r="L68" s="137"/>
      <c r="M68" s="138"/>
      <c r="N68" s="139"/>
      <c r="O68" s="135">
        <f t="shared" si="2"/>
        <v>0</v>
      </c>
    </row>
    <row r="69" spans="1:15" ht="12.75" outlineLevel="1">
      <c r="A69" s="50">
        <v>100203</v>
      </c>
      <c r="B69" s="59" t="s">
        <v>124</v>
      </c>
      <c r="C69" s="89">
        <v>611.232</v>
      </c>
      <c r="D69" s="137"/>
      <c r="E69" s="137"/>
      <c r="F69" s="137">
        <v>240.467</v>
      </c>
      <c r="G69" s="138"/>
      <c r="H69" s="136">
        <f>+I69+L69</f>
        <v>555.981</v>
      </c>
      <c r="I69" s="137"/>
      <c r="J69" s="137"/>
      <c r="K69" s="137"/>
      <c r="L69" s="137">
        <v>555.981</v>
      </c>
      <c r="M69" s="138">
        <v>555.981</v>
      </c>
      <c r="N69" s="139"/>
      <c r="O69" s="135">
        <f t="shared" si="2"/>
        <v>1167.213</v>
      </c>
    </row>
    <row r="70" spans="1:15" ht="0.75" customHeight="1" outlineLevel="1">
      <c r="A70" s="50" t="s">
        <v>125</v>
      </c>
      <c r="B70" s="59" t="s">
        <v>126</v>
      </c>
      <c r="C70" s="89"/>
      <c r="D70" s="137"/>
      <c r="E70" s="137"/>
      <c r="F70" s="137"/>
      <c r="G70" s="138"/>
      <c r="H70" s="136">
        <f>+I70+L70</f>
        <v>0</v>
      </c>
      <c r="I70" s="137"/>
      <c r="J70" s="137"/>
      <c r="K70" s="137"/>
      <c r="L70" s="137"/>
      <c r="M70" s="138"/>
      <c r="N70" s="139"/>
      <c r="O70" s="135">
        <f t="shared" si="2"/>
        <v>0</v>
      </c>
    </row>
    <row r="71" spans="1:15" ht="18" customHeight="1" hidden="1" outlineLevel="1">
      <c r="A71" s="50" t="s">
        <v>127</v>
      </c>
      <c r="B71" s="51" t="s">
        <v>128</v>
      </c>
      <c r="C71" s="89">
        <f t="shared" si="11"/>
        <v>0</v>
      </c>
      <c r="D71" s="137"/>
      <c r="E71" s="137"/>
      <c r="F71" s="137"/>
      <c r="G71" s="138"/>
      <c r="H71" s="136">
        <f>+I71+L71</f>
        <v>0</v>
      </c>
      <c r="I71" s="137"/>
      <c r="J71" s="137"/>
      <c r="K71" s="137"/>
      <c r="L71" s="137"/>
      <c r="M71" s="138"/>
      <c r="N71" s="139"/>
      <c r="O71" s="135">
        <f t="shared" si="2"/>
        <v>0</v>
      </c>
    </row>
    <row r="72" spans="1:15" ht="12.75" collapsed="1">
      <c r="A72" s="53">
        <v>110000</v>
      </c>
      <c r="B72" s="54" t="s">
        <v>129</v>
      </c>
      <c r="C72" s="152">
        <f>C73</f>
        <v>6</v>
      </c>
      <c r="D72" s="93"/>
      <c r="E72" s="93">
        <f aca="true" t="shared" si="12" ref="E72:M72">+E73+E74+E75</f>
        <v>0</v>
      </c>
      <c r="F72" s="93">
        <f t="shared" si="12"/>
        <v>0</v>
      </c>
      <c r="G72" s="93"/>
      <c r="H72" s="93">
        <f t="shared" si="12"/>
        <v>99.999</v>
      </c>
      <c r="I72" s="93">
        <f t="shared" si="12"/>
        <v>0</v>
      </c>
      <c r="J72" s="93">
        <f t="shared" si="12"/>
        <v>0</v>
      </c>
      <c r="K72" s="93">
        <f t="shared" si="12"/>
        <v>0</v>
      </c>
      <c r="L72" s="93">
        <f t="shared" si="12"/>
        <v>99.999</v>
      </c>
      <c r="M72" s="93">
        <f t="shared" si="12"/>
        <v>99.999</v>
      </c>
      <c r="N72" s="145"/>
      <c r="O72" s="135">
        <f t="shared" si="2"/>
        <v>105.999</v>
      </c>
    </row>
    <row r="73" spans="1:15" ht="12.75">
      <c r="A73" s="50" t="s">
        <v>164</v>
      </c>
      <c r="B73" s="100" t="s">
        <v>181</v>
      </c>
      <c r="C73" s="89">
        <v>6</v>
      </c>
      <c r="D73" s="55"/>
      <c r="E73" s="55"/>
      <c r="F73" s="55"/>
      <c r="G73" s="147"/>
      <c r="H73" s="89">
        <f>+I73+L73</f>
        <v>99.999</v>
      </c>
      <c r="I73" s="55"/>
      <c r="J73" s="55"/>
      <c r="K73" s="55"/>
      <c r="L73" s="146">
        <v>99.999</v>
      </c>
      <c r="M73" s="147">
        <v>99.999</v>
      </c>
      <c r="N73" s="107"/>
      <c r="O73" s="135">
        <f t="shared" si="2"/>
        <v>105.999</v>
      </c>
    </row>
    <row r="74" spans="1:15" ht="12" customHeight="1" hidden="1">
      <c r="A74" s="50"/>
      <c r="B74" s="51"/>
      <c r="C74" s="89">
        <f t="shared" si="11"/>
        <v>0</v>
      </c>
      <c r="D74" s="136"/>
      <c r="E74" s="136"/>
      <c r="F74" s="136"/>
      <c r="G74" s="136"/>
      <c r="H74" s="89">
        <f>+I74+L74</f>
        <v>0</v>
      </c>
      <c r="I74" s="136"/>
      <c r="J74" s="136"/>
      <c r="K74" s="136"/>
      <c r="L74" s="136"/>
      <c r="M74" s="136">
        <v>0</v>
      </c>
      <c r="N74" s="153"/>
      <c r="O74" s="135">
        <f t="shared" si="2"/>
        <v>0</v>
      </c>
    </row>
    <row r="75" spans="1:15" ht="12.75" hidden="1">
      <c r="A75" s="50" t="s">
        <v>130</v>
      </c>
      <c r="B75" s="51" t="s">
        <v>131</v>
      </c>
      <c r="C75" s="89">
        <f t="shared" si="11"/>
        <v>0</v>
      </c>
      <c r="D75" s="55"/>
      <c r="E75" s="55"/>
      <c r="F75" s="55"/>
      <c r="G75" s="147"/>
      <c r="H75" s="89">
        <f>+I75+L75</f>
        <v>0</v>
      </c>
      <c r="I75" s="55"/>
      <c r="J75" s="55"/>
      <c r="K75" s="55"/>
      <c r="L75" s="146"/>
      <c r="M75" s="147"/>
      <c r="N75" s="107"/>
      <c r="O75" s="135">
        <f t="shared" si="2"/>
        <v>0</v>
      </c>
    </row>
    <row r="76" spans="1:15" ht="0.75" customHeight="1">
      <c r="A76" s="53">
        <v>120000</v>
      </c>
      <c r="B76" s="54" t="s">
        <v>132</v>
      </c>
      <c r="C76" s="152">
        <f>C77+C78</f>
        <v>0</v>
      </c>
      <c r="D76" s="93"/>
      <c r="E76" s="93">
        <f aca="true" t="shared" si="13" ref="E76:M76">SUM(E77:E78)</f>
        <v>0</v>
      </c>
      <c r="F76" s="93">
        <f t="shared" si="13"/>
        <v>0</v>
      </c>
      <c r="G76" s="93"/>
      <c r="H76" s="93">
        <f t="shared" si="13"/>
        <v>0</v>
      </c>
      <c r="I76" s="93">
        <f t="shared" si="13"/>
        <v>0</v>
      </c>
      <c r="J76" s="93">
        <f t="shared" si="13"/>
        <v>0</v>
      </c>
      <c r="K76" s="93">
        <f t="shared" si="13"/>
        <v>0</v>
      </c>
      <c r="L76" s="93">
        <f t="shared" si="13"/>
        <v>0</v>
      </c>
      <c r="M76" s="93">
        <f t="shared" si="13"/>
        <v>0</v>
      </c>
      <c r="N76" s="145"/>
      <c r="O76" s="135">
        <f t="shared" si="2"/>
        <v>0</v>
      </c>
    </row>
    <row r="77" spans="1:15" ht="12.75" hidden="1">
      <c r="A77" s="50" t="s">
        <v>133</v>
      </c>
      <c r="B77" s="51" t="s">
        <v>134</v>
      </c>
      <c r="C77" s="89"/>
      <c r="D77" s="55"/>
      <c r="E77" s="55"/>
      <c r="F77" s="55"/>
      <c r="G77" s="147"/>
      <c r="H77" s="89">
        <f>+I77+L77</f>
        <v>0</v>
      </c>
      <c r="I77" s="55"/>
      <c r="J77" s="55"/>
      <c r="K77" s="55"/>
      <c r="L77" s="146"/>
      <c r="M77" s="147"/>
      <c r="N77" s="107"/>
      <c r="O77" s="135">
        <f t="shared" si="2"/>
        <v>0</v>
      </c>
    </row>
    <row r="78" spans="1:15" ht="19.5" customHeight="1" hidden="1">
      <c r="A78" s="50">
        <v>120201</v>
      </c>
      <c r="B78" s="51" t="s">
        <v>135</v>
      </c>
      <c r="C78" s="89"/>
      <c r="D78" s="55"/>
      <c r="E78" s="55"/>
      <c r="F78" s="55"/>
      <c r="G78" s="147"/>
      <c r="H78" s="89">
        <f>+I78+L78</f>
        <v>0</v>
      </c>
      <c r="I78" s="55"/>
      <c r="J78" s="55"/>
      <c r="K78" s="55"/>
      <c r="L78" s="146"/>
      <c r="M78" s="147"/>
      <c r="N78" s="107"/>
      <c r="O78" s="135">
        <f t="shared" si="2"/>
        <v>0</v>
      </c>
    </row>
    <row r="79" spans="1:15" ht="12" customHeight="1">
      <c r="A79" s="53">
        <v>130000</v>
      </c>
      <c r="B79" s="54" t="s">
        <v>136</v>
      </c>
      <c r="C79" s="89">
        <f>C81</f>
        <v>429.662</v>
      </c>
      <c r="D79" s="93"/>
      <c r="E79" s="93">
        <f>E81</f>
        <v>327.743</v>
      </c>
      <c r="F79" s="93">
        <f>F81</f>
        <v>96.031</v>
      </c>
      <c r="G79" s="93"/>
      <c r="H79" s="93">
        <f aca="true" t="shared" si="14" ref="H79:N79">H81</f>
        <v>0</v>
      </c>
      <c r="I79" s="93">
        <f t="shared" si="14"/>
        <v>0</v>
      </c>
      <c r="J79" s="93">
        <f t="shared" si="14"/>
        <v>0</v>
      </c>
      <c r="K79" s="93">
        <f t="shared" si="14"/>
        <v>0</v>
      </c>
      <c r="L79" s="93">
        <f t="shared" si="14"/>
        <v>0</v>
      </c>
      <c r="M79" s="93">
        <f t="shared" si="14"/>
        <v>0</v>
      </c>
      <c r="N79" s="93">
        <f t="shared" si="14"/>
        <v>0</v>
      </c>
      <c r="O79" s="135">
        <f t="shared" si="2"/>
        <v>429.662</v>
      </c>
    </row>
    <row r="80" spans="1:15" ht="1.5" customHeight="1">
      <c r="A80" s="50" t="s">
        <v>137</v>
      </c>
      <c r="B80" s="51" t="s">
        <v>138</v>
      </c>
      <c r="C80" s="89"/>
      <c r="D80" s="136"/>
      <c r="E80" s="136"/>
      <c r="F80" s="136"/>
      <c r="G80" s="136"/>
      <c r="H80" s="136"/>
      <c r="I80" s="136">
        <f>SUM(I81:I84)</f>
        <v>0</v>
      </c>
      <c r="J80" s="136">
        <f>SUM(J81:J84)</f>
        <v>0</v>
      </c>
      <c r="K80" s="136">
        <f>SUM(K81:K84)</f>
        <v>0</v>
      </c>
      <c r="L80" s="136">
        <f>SUM(L81:L84)</f>
        <v>0</v>
      </c>
      <c r="M80" s="136">
        <f>SUM(M81:M84)</f>
        <v>0</v>
      </c>
      <c r="N80" s="153"/>
      <c r="O80" s="135">
        <f aca="true" t="shared" si="15" ref="O80:O102">C80+H80</f>
        <v>0</v>
      </c>
    </row>
    <row r="81" spans="1:15" ht="15" customHeight="1">
      <c r="A81" s="50" t="s">
        <v>202</v>
      </c>
      <c r="B81" s="51" t="s">
        <v>238</v>
      </c>
      <c r="C81" s="89">
        <v>429.662</v>
      </c>
      <c r="D81" s="55"/>
      <c r="E81" s="55">
        <v>327.743</v>
      </c>
      <c r="F81" s="55">
        <v>96.031</v>
      </c>
      <c r="G81" s="147"/>
      <c r="H81" s="136">
        <f>I81+L81</f>
        <v>0</v>
      </c>
      <c r="I81" s="55"/>
      <c r="J81" s="55"/>
      <c r="K81" s="55"/>
      <c r="L81" s="146"/>
      <c r="M81" s="146"/>
      <c r="N81" s="107"/>
      <c r="O81" s="135">
        <f t="shared" si="15"/>
        <v>429.662</v>
      </c>
    </row>
    <row r="82" spans="1:15" ht="0.75" customHeight="1">
      <c r="A82" s="50"/>
      <c r="B82" s="51"/>
      <c r="C82" s="89">
        <f t="shared" si="11"/>
        <v>0</v>
      </c>
      <c r="D82" s="154"/>
      <c r="E82" s="154"/>
      <c r="F82" s="154"/>
      <c r="G82" s="154"/>
      <c r="H82" s="136"/>
      <c r="I82" s="154"/>
      <c r="J82" s="154"/>
      <c r="K82" s="154"/>
      <c r="L82" s="155"/>
      <c r="M82" s="156"/>
      <c r="N82" s="157"/>
      <c r="O82" s="135">
        <f t="shared" si="15"/>
        <v>0</v>
      </c>
    </row>
    <row r="83" spans="1:15" ht="15" customHeight="1" hidden="1">
      <c r="A83" s="50"/>
      <c r="B83" s="51"/>
      <c r="C83" s="89">
        <f t="shared" si="11"/>
        <v>0</v>
      </c>
      <c r="D83" s="55"/>
      <c r="E83" s="55"/>
      <c r="F83" s="55"/>
      <c r="G83" s="147"/>
      <c r="H83" s="136"/>
      <c r="I83" s="55"/>
      <c r="J83" s="55"/>
      <c r="K83" s="55"/>
      <c r="L83" s="146"/>
      <c r="M83" s="147"/>
      <c r="N83" s="107"/>
      <c r="O83" s="135">
        <f t="shared" si="15"/>
        <v>0</v>
      </c>
    </row>
    <row r="84" spans="1:15" ht="12.75" customHeight="1" hidden="1">
      <c r="A84" s="50"/>
      <c r="B84" s="51"/>
      <c r="C84" s="89">
        <f t="shared" si="11"/>
        <v>0</v>
      </c>
      <c r="D84" s="55"/>
      <c r="E84" s="55"/>
      <c r="F84" s="55"/>
      <c r="G84" s="147"/>
      <c r="H84" s="136"/>
      <c r="I84" s="55"/>
      <c r="J84" s="55"/>
      <c r="K84" s="55"/>
      <c r="L84" s="146"/>
      <c r="M84" s="147"/>
      <c r="N84" s="107"/>
      <c r="O84" s="135">
        <f t="shared" si="15"/>
        <v>0</v>
      </c>
    </row>
    <row r="85" spans="1:15" ht="12.75">
      <c r="A85" s="53">
        <v>150000</v>
      </c>
      <c r="B85" s="54" t="s">
        <v>139</v>
      </c>
      <c r="C85" s="158">
        <f t="shared" si="11"/>
        <v>0</v>
      </c>
      <c r="D85" s="159"/>
      <c r="E85" s="159"/>
      <c r="F85" s="159"/>
      <c r="G85" s="159"/>
      <c r="H85" s="93">
        <f aca="true" t="shared" si="16" ref="H85:M85">H86+H87</f>
        <v>108.343</v>
      </c>
      <c r="I85" s="93">
        <f t="shared" si="16"/>
        <v>0</v>
      </c>
      <c r="J85" s="93">
        <f t="shared" si="16"/>
        <v>0</v>
      </c>
      <c r="K85" s="93">
        <f t="shared" si="16"/>
        <v>0</v>
      </c>
      <c r="L85" s="93">
        <f t="shared" si="16"/>
        <v>108.343</v>
      </c>
      <c r="M85" s="93">
        <f t="shared" si="16"/>
        <v>108.343</v>
      </c>
      <c r="N85" s="145"/>
      <c r="O85" s="135">
        <f t="shared" si="15"/>
        <v>108.343</v>
      </c>
    </row>
    <row r="86" spans="1:15" ht="12" customHeight="1">
      <c r="A86" s="60" t="s">
        <v>140</v>
      </c>
      <c r="B86" s="61" t="s">
        <v>14</v>
      </c>
      <c r="C86" s="89"/>
      <c r="D86" s="124"/>
      <c r="E86" s="124" t="s">
        <v>141</v>
      </c>
      <c r="F86" s="124" t="s">
        <v>141</v>
      </c>
      <c r="G86" s="160"/>
      <c r="H86" s="136">
        <f>I86+L86</f>
        <v>108.343</v>
      </c>
      <c r="I86" s="124"/>
      <c r="J86" s="124"/>
      <c r="K86" s="124"/>
      <c r="L86" s="161">
        <v>108.343</v>
      </c>
      <c r="M86" s="161">
        <v>108.343</v>
      </c>
      <c r="N86" s="161"/>
      <c r="O86" s="135">
        <f t="shared" si="15"/>
        <v>108.343</v>
      </c>
    </row>
    <row r="87" spans="1:15" ht="3.75" customHeight="1" hidden="1">
      <c r="A87" s="60" t="s">
        <v>168</v>
      </c>
      <c r="B87" s="98" t="s">
        <v>182</v>
      </c>
      <c r="C87" s="89"/>
      <c r="D87" s="124"/>
      <c r="E87" s="124" t="s">
        <v>141</v>
      </c>
      <c r="F87" s="124" t="s">
        <v>141</v>
      </c>
      <c r="G87" s="160"/>
      <c r="H87" s="136">
        <f>I87+L87</f>
        <v>0</v>
      </c>
      <c r="I87" s="124"/>
      <c r="J87" s="124"/>
      <c r="K87" s="124"/>
      <c r="L87" s="161"/>
      <c r="M87" s="161"/>
      <c r="N87" s="161"/>
      <c r="O87" s="135">
        <f t="shared" si="15"/>
        <v>0</v>
      </c>
    </row>
    <row r="88" spans="1:15" ht="0.75" customHeight="1">
      <c r="A88" s="60"/>
      <c r="B88" s="61"/>
      <c r="C88" s="89">
        <f>D88+G88</f>
        <v>0</v>
      </c>
      <c r="D88" s="124"/>
      <c r="E88" s="124"/>
      <c r="F88" s="124"/>
      <c r="G88" s="160"/>
      <c r="H88" s="136">
        <f>I88+L88</f>
        <v>0</v>
      </c>
      <c r="I88" s="124"/>
      <c r="J88" s="124"/>
      <c r="K88" s="124"/>
      <c r="L88" s="161"/>
      <c r="M88" s="161"/>
      <c r="N88" s="161"/>
      <c r="O88" s="135">
        <f t="shared" si="15"/>
        <v>0</v>
      </c>
    </row>
    <row r="89" spans="1:15" ht="12.75" customHeight="1">
      <c r="A89" s="53" t="s">
        <v>142</v>
      </c>
      <c r="B89" s="62" t="s">
        <v>166</v>
      </c>
      <c r="C89" s="158">
        <f>C90</f>
        <v>0</v>
      </c>
      <c r="D89" s="159"/>
      <c r="E89" s="159">
        <f>E90</f>
        <v>0</v>
      </c>
      <c r="F89" s="159">
        <f>F90</f>
        <v>0</v>
      </c>
      <c r="G89" s="159"/>
      <c r="H89" s="93">
        <f aca="true" t="shared" si="17" ref="H89:M89">H90</f>
        <v>1718.719</v>
      </c>
      <c r="I89" s="93">
        <f t="shared" si="17"/>
        <v>902.178</v>
      </c>
      <c r="J89" s="93">
        <f t="shared" si="17"/>
        <v>0</v>
      </c>
      <c r="K89" s="93">
        <f t="shared" si="17"/>
        <v>0</v>
      </c>
      <c r="L89" s="93">
        <f t="shared" si="17"/>
        <v>816.541</v>
      </c>
      <c r="M89" s="93">
        <f t="shared" si="17"/>
        <v>816.541</v>
      </c>
      <c r="N89" s="145"/>
      <c r="O89" s="135">
        <f t="shared" si="15"/>
        <v>1718.719</v>
      </c>
    </row>
    <row r="90" spans="1:15" ht="20.25" customHeight="1">
      <c r="A90" s="60" t="s">
        <v>163</v>
      </c>
      <c r="B90" s="99" t="s">
        <v>183</v>
      </c>
      <c r="C90" s="89"/>
      <c r="D90" s="124"/>
      <c r="E90" s="159"/>
      <c r="F90" s="159"/>
      <c r="G90" s="149"/>
      <c r="H90" s="136">
        <f>I90+L90</f>
        <v>1718.719</v>
      </c>
      <c r="I90" s="159">
        <v>902.178</v>
      </c>
      <c r="J90" s="159"/>
      <c r="K90" s="159"/>
      <c r="L90" s="145">
        <v>816.541</v>
      </c>
      <c r="M90" s="145">
        <v>816.541</v>
      </c>
      <c r="N90" s="145"/>
      <c r="O90" s="135">
        <f t="shared" si="15"/>
        <v>1718.719</v>
      </c>
    </row>
    <row r="91" spans="1:15" ht="9.75" customHeight="1" hidden="1" outlineLevel="1">
      <c r="A91" s="53">
        <v>180000</v>
      </c>
      <c r="B91" s="54" t="s">
        <v>143</v>
      </c>
      <c r="C91" s="89">
        <f aca="true" t="shared" si="18" ref="C91:C110">+D91+G91</f>
        <v>0</v>
      </c>
      <c r="D91" s="148"/>
      <c r="E91" s="148">
        <f aca="true" t="shared" si="19" ref="E91:M91">+E92</f>
        <v>0</v>
      </c>
      <c r="F91" s="148">
        <f t="shared" si="19"/>
        <v>0</v>
      </c>
      <c r="G91" s="149"/>
      <c r="H91" s="93">
        <f>+H92</f>
        <v>0</v>
      </c>
      <c r="I91" s="148">
        <f t="shared" si="19"/>
        <v>0</v>
      </c>
      <c r="J91" s="148">
        <f t="shared" si="19"/>
        <v>0</v>
      </c>
      <c r="K91" s="148">
        <f t="shared" si="19"/>
        <v>0</v>
      </c>
      <c r="L91" s="148">
        <f t="shared" si="19"/>
        <v>0</v>
      </c>
      <c r="M91" s="149">
        <f t="shared" si="19"/>
        <v>0</v>
      </c>
      <c r="N91" s="94"/>
      <c r="O91" s="135">
        <f t="shared" si="15"/>
        <v>0</v>
      </c>
    </row>
    <row r="92" spans="1:15" ht="9.75" customHeight="1" hidden="1" outlineLevel="1">
      <c r="A92" s="50">
        <v>180109</v>
      </c>
      <c r="B92" s="51" t="s">
        <v>144</v>
      </c>
      <c r="C92" s="89">
        <f t="shared" si="18"/>
        <v>0</v>
      </c>
      <c r="D92" s="137"/>
      <c r="E92" s="137"/>
      <c r="F92" s="137"/>
      <c r="G92" s="138"/>
      <c r="H92" s="136">
        <f>+I92+L92</f>
        <v>0</v>
      </c>
      <c r="I92" s="137"/>
      <c r="J92" s="137"/>
      <c r="K92" s="137"/>
      <c r="L92" s="137"/>
      <c r="M92" s="138"/>
      <c r="N92" s="139"/>
      <c r="O92" s="135">
        <f t="shared" si="15"/>
        <v>0</v>
      </c>
    </row>
    <row r="93" spans="1:15" ht="27" customHeight="1" outlineLevel="1">
      <c r="A93" s="53">
        <v>200000</v>
      </c>
      <c r="B93" s="54" t="s">
        <v>145</v>
      </c>
      <c r="C93" s="89">
        <f t="shared" si="18"/>
        <v>0</v>
      </c>
      <c r="D93" s="148"/>
      <c r="E93" s="148">
        <f>+E95</f>
        <v>0</v>
      </c>
      <c r="F93" s="148">
        <f>+F95</f>
        <v>0</v>
      </c>
      <c r="G93" s="149"/>
      <c r="H93" s="148">
        <f aca="true" t="shared" si="20" ref="H93:M93">H94+H95</f>
        <v>40</v>
      </c>
      <c r="I93" s="148">
        <f t="shared" si="20"/>
        <v>40</v>
      </c>
      <c r="J93" s="148">
        <f t="shared" si="20"/>
        <v>0</v>
      </c>
      <c r="K93" s="148">
        <f t="shared" si="20"/>
        <v>0</v>
      </c>
      <c r="L93" s="148">
        <f t="shared" si="20"/>
        <v>0</v>
      </c>
      <c r="M93" s="148">
        <f t="shared" si="20"/>
        <v>0</v>
      </c>
      <c r="N93" s="145"/>
      <c r="O93" s="135">
        <f t="shared" si="15"/>
        <v>40</v>
      </c>
    </row>
    <row r="94" spans="1:15" ht="0.75" customHeight="1" outlineLevel="1">
      <c r="A94" s="60" t="s">
        <v>173</v>
      </c>
      <c r="B94" s="101" t="s">
        <v>174</v>
      </c>
      <c r="C94" s="89"/>
      <c r="D94" s="148"/>
      <c r="E94" s="148"/>
      <c r="F94" s="148"/>
      <c r="G94" s="149"/>
      <c r="H94" s="136">
        <f>+I94+L94</f>
        <v>0</v>
      </c>
      <c r="I94" s="148"/>
      <c r="J94" s="148"/>
      <c r="K94" s="148"/>
      <c r="L94" s="148"/>
      <c r="M94" s="149"/>
      <c r="N94" s="94"/>
      <c r="O94" s="135">
        <f t="shared" si="15"/>
        <v>0</v>
      </c>
    </row>
    <row r="95" spans="1:15" ht="21" customHeight="1" outlineLevel="1">
      <c r="A95" s="50" t="s">
        <v>165</v>
      </c>
      <c r="B95" s="101" t="s">
        <v>184</v>
      </c>
      <c r="C95" s="89">
        <f t="shared" si="18"/>
        <v>0</v>
      </c>
      <c r="D95" s="137"/>
      <c r="E95" s="137"/>
      <c r="F95" s="137"/>
      <c r="G95" s="138"/>
      <c r="H95" s="136">
        <f>+I95+L95</f>
        <v>40</v>
      </c>
      <c r="I95" s="137">
        <v>40</v>
      </c>
      <c r="J95" s="137"/>
      <c r="K95" s="137"/>
      <c r="L95" s="137"/>
      <c r="M95" s="138"/>
      <c r="N95" s="139"/>
      <c r="O95" s="135">
        <f t="shared" si="15"/>
        <v>40</v>
      </c>
    </row>
    <row r="96" spans="1:15" s="63" customFormat="1" ht="13.5" customHeight="1" hidden="1" outlineLevel="1">
      <c r="A96" s="53" t="s">
        <v>146</v>
      </c>
      <c r="B96" s="54" t="s">
        <v>18</v>
      </c>
      <c r="C96" s="89">
        <f t="shared" si="18"/>
        <v>0</v>
      </c>
      <c r="D96" s="148"/>
      <c r="E96" s="148"/>
      <c r="F96" s="148"/>
      <c r="G96" s="162"/>
      <c r="H96" s="93">
        <f>+I96+L96</f>
        <v>0</v>
      </c>
      <c r="I96" s="148"/>
      <c r="J96" s="148"/>
      <c r="K96" s="148"/>
      <c r="L96" s="148"/>
      <c r="M96" s="162"/>
      <c r="N96" s="145"/>
      <c r="O96" s="135">
        <f t="shared" si="15"/>
        <v>0</v>
      </c>
    </row>
    <row r="97" spans="1:15" ht="12.75" collapsed="1">
      <c r="A97" s="53">
        <v>250000</v>
      </c>
      <c r="B97" s="54" t="s">
        <v>147</v>
      </c>
      <c r="C97" s="163">
        <f>SUM(C98:C102)+C107+C109+C110</f>
        <v>4543.651</v>
      </c>
      <c r="D97" s="163"/>
      <c r="E97" s="163">
        <f aca="true" t="shared" si="21" ref="E97:M97">SUM(E98:E102)+E107</f>
        <v>63.83</v>
      </c>
      <c r="F97" s="163">
        <f t="shared" si="21"/>
        <v>4.73</v>
      </c>
      <c r="G97" s="163"/>
      <c r="H97" s="148">
        <f t="shared" si="21"/>
        <v>5</v>
      </c>
      <c r="I97" s="148">
        <f t="shared" si="21"/>
        <v>0</v>
      </c>
      <c r="J97" s="148">
        <f t="shared" si="21"/>
        <v>0</v>
      </c>
      <c r="K97" s="148">
        <f t="shared" si="21"/>
        <v>0</v>
      </c>
      <c r="L97" s="148">
        <f t="shared" si="21"/>
        <v>5</v>
      </c>
      <c r="M97" s="148">
        <f t="shared" si="21"/>
        <v>5</v>
      </c>
      <c r="N97" s="145"/>
      <c r="O97" s="135">
        <f>C97+H97</f>
        <v>4548.651</v>
      </c>
    </row>
    <row r="98" spans="1:15" ht="12.75">
      <c r="A98" s="50">
        <v>250102</v>
      </c>
      <c r="B98" s="52" t="s">
        <v>15</v>
      </c>
      <c r="C98" s="106">
        <v>2</v>
      </c>
      <c r="D98" s="106"/>
      <c r="E98" s="106"/>
      <c r="F98" s="106"/>
      <c r="G98" s="106"/>
      <c r="H98" s="89">
        <f>+I98+L98</f>
        <v>0</v>
      </c>
      <c r="I98" s="55"/>
      <c r="J98" s="55"/>
      <c r="K98" s="55"/>
      <c r="L98" s="146"/>
      <c r="M98" s="147"/>
      <c r="N98" s="107"/>
      <c r="O98" s="135">
        <f t="shared" si="15"/>
        <v>2</v>
      </c>
    </row>
    <row r="99" spans="1:15" ht="22.5" customHeight="1">
      <c r="A99" s="64" t="s">
        <v>148</v>
      </c>
      <c r="B99" s="102" t="s">
        <v>271</v>
      </c>
      <c r="C99" s="106">
        <v>3890.7</v>
      </c>
      <c r="D99" s="106"/>
      <c r="E99" s="106"/>
      <c r="F99" s="106"/>
      <c r="G99" s="106"/>
      <c r="H99" s="89"/>
      <c r="I99" s="55"/>
      <c r="J99" s="55"/>
      <c r="K99" s="55"/>
      <c r="L99" s="146"/>
      <c r="M99" s="147"/>
      <c r="N99" s="107"/>
      <c r="O99" s="135">
        <f t="shared" si="15"/>
        <v>3890.7</v>
      </c>
    </row>
    <row r="100" spans="1:15" ht="19.5" customHeight="1">
      <c r="A100" s="64" t="s">
        <v>334</v>
      </c>
      <c r="B100" s="102" t="s">
        <v>335</v>
      </c>
      <c r="C100" s="106">
        <v>562.23</v>
      </c>
      <c r="D100" s="106"/>
      <c r="E100" s="106"/>
      <c r="F100" s="106"/>
      <c r="G100" s="106"/>
      <c r="H100" s="89"/>
      <c r="I100" s="55"/>
      <c r="J100" s="55"/>
      <c r="K100" s="55"/>
      <c r="L100" s="146"/>
      <c r="M100" s="147"/>
      <c r="N100" s="107"/>
      <c r="O100" s="135">
        <f t="shared" si="15"/>
        <v>562.23</v>
      </c>
    </row>
    <row r="101" spans="1:15" ht="25.5" customHeight="1">
      <c r="A101" s="64" t="s">
        <v>190</v>
      </c>
      <c r="B101" s="125" t="s">
        <v>336</v>
      </c>
      <c r="C101" s="106">
        <f>+D101+G101</f>
        <v>0</v>
      </c>
      <c r="D101" s="106"/>
      <c r="E101" s="106"/>
      <c r="F101" s="106"/>
      <c r="G101" s="106"/>
      <c r="H101" s="89">
        <f>+I101+L101</f>
        <v>5</v>
      </c>
      <c r="I101" s="55"/>
      <c r="J101" s="55"/>
      <c r="K101" s="55"/>
      <c r="L101" s="146">
        <v>5</v>
      </c>
      <c r="M101" s="147">
        <v>5</v>
      </c>
      <c r="N101" s="107"/>
      <c r="O101" s="135">
        <f t="shared" si="15"/>
        <v>5</v>
      </c>
    </row>
    <row r="102" spans="1:15" ht="13.5" customHeight="1">
      <c r="A102" s="65" t="s">
        <v>151</v>
      </c>
      <c r="B102" s="66" t="s">
        <v>118</v>
      </c>
      <c r="C102" s="108">
        <v>88.721</v>
      </c>
      <c r="D102" s="106"/>
      <c r="E102" s="106">
        <v>63.83</v>
      </c>
      <c r="F102" s="106">
        <v>4.73</v>
      </c>
      <c r="G102" s="106"/>
      <c r="H102" s="106">
        <f aca="true" t="shared" si="22" ref="H102:M102">SUM(H103:H106)</f>
        <v>0</v>
      </c>
      <c r="I102" s="106">
        <f t="shared" si="22"/>
        <v>0</v>
      </c>
      <c r="J102" s="106">
        <f t="shared" si="22"/>
        <v>0</v>
      </c>
      <c r="K102" s="106">
        <f t="shared" si="22"/>
        <v>0</v>
      </c>
      <c r="L102" s="106">
        <f t="shared" si="22"/>
        <v>0</v>
      </c>
      <c r="M102" s="106">
        <f t="shared" si="22"/>
        <v>0</v>
      </c>
      <c r="N102" s="164"/>
      <c r="O102" s="135">
        <f t="shared" si="15"/>
        <v>88.721</v>
      </c>
    </row>
    <row r="103" spans="1:15" ht="0.75" customHeight="1">
      <c r="A103" s="65"/>
      <c r="B103" s="66"/>
      <c r="C103" s="89">
        <f t="shared" si="18"/>
        <v>0</v>
      </c>
      <c r="D103" s="55"/>
      <c r="E103" s="55"/>
      <c r="F103" s="55"/>
      <c r="G103" s="147"/>
      <c r="H103" s="89"/>
      <c r="I103" s="55"/>
      <c r="J103" s="55"/>
      <c r="K103" s="55"/>
      <c r="L103" s="146"/>
      <c r="M103" s="147"/>
      <c r="N103" s="107"/>
      <c r="O103" s="107">
        <f aca="true" t="shared" si="23" ref="O103:O110">+C103+H103</f>
        <v>0</v>
      </c>
    </row>
    <row r="104" spans="1:15" ht="12.75" customHeight="1" hidden="1">
      <c r="A104" s="65"/>
      <c r="B104" s="66"/>
      <c r="C104" s="89">
        <f t="shared" si="18"/>
        <v>0</v>
      </c>
      <c r="D104" s="55"/>
      <c r="E104" s="55"/>
      <c r="F104" s="55"/>
      <c r="G104" s="147"/>
      <c r="H104" s="89"/>
      <c r="I104" s="55"/>
      <c r="J104" s="55"/>
      <c r="K104" s="55"/>
      <c r="L104" s="146"/>
      <c r="M104" s="147"/>
      <c r="N104" s="107"/>
      <c r="O104" s="107">
        <f t="shared" si="23"/>
        <v>0</v>
      </c>
    </row>
    <row r="105" spans="1:15" ht="12.75" customHeight="1" hidden="1">
      <c r="A105" s="65"/>
      <c r="B105" s="66"/>
      <c r="C105" s="89">
        <f t="shared" si="18"/>
        <v>0</v>
      </c>
      <c r="D105" s="55"/>
      <c r="E105" s="55"/>
      <c r="F105" s="55"/>
      <c r="G105" s="147"/>
      <c r="H105" s="89"/>
      <c r="I105" s="55"/>
      <c r="J105" s="55"/>
      <c r="K105" s="55"/>
      <c r="L105" s="146"/>
      <c r="M105" s="147"/>
      <c r="N105" s="107"/>
      <c r="O105" s="107">
        <f t="shared" si="23"/>
        <v>0</v>
      </c>
    </row>
    <row r="106" spans="1:15" ht="12.75" customHeight="1" hidden="1">
      <c r="A106" s="65"/>
      <c r="B106" s="66"/>
      <c r="C106" s="89">
        <f t="shared" si="18"/>
        <v>0</v>
      </c>
      <c r="D106" s="55"/>
      <c r="E106" s="55"/>
      <c r="F106" s="55"/>
      <c r="G106" s="147"/>
      <c r="H106" s="89"/>
      <c r="I106" s="55"/>
      <c r="J106" s="55"/>
      <c r="K106" s="55"/>
      <c r="L106" s="146"/>
      <c r="M106" s="147"/>
      <c r="N106" s="107"/>
      <c r="O106" s="107">
        <f t="shared" si="23"/>
        <v>0</v>
      </c>
    </row>
    <row r="107" spans="1:15" ht="12.75" hidden="1">
      <c r="A107" s="57" t="s">
        <v>152</v>
      </c>
      <c r="B107" s="52" t="s">
        <v>153</v>
      </c>
      <c r="C107" s="89">
        <f t="shared" si="18"/>
        <v>0</v>
      </c>
      <c r="D107" s="55"/>
      <c r="E107" s="55"/>
      <c r="F107" s="55"/>
      <c r="G107" s="147"/>
      <c r="H107" s="89"/>
      <c r="I107" s="55"/>
      <c r="J107" s="55"/>
      <c r="K107" s="55"/>
      <c r="L107" s="146"/>
      <c r="M107" s="147"/>
      <c r="N107" s="107"/>
      <c r="O107" s="107">
        <f t="shared" si="23"/>
        <v>0</v>
      </c>
    </row>
    <row r="108" spans="1:15" ht="25.5" customHeight="1" hidden="1" outlineLevel="1">
      <c r="A108" s="67" t="s">
        <v>149</v>
      </c>
      <c r="B108" s="68" t="s">
        <v>150</v>
      </c>
      <c r="C108" s="89">
        <f t="shared" si="18"/>
        <v>0</v>
      </c>
      <c r="D108" s="165"/>
      <c r="E108" s="165"/>
      <c r="F108" s="165"/>
      <c r="G108" s="166"/>
      <c r="H108" s="167"/>
      <c r="I108" s="165"/>
      <c r="J108" s="165"/>
      <c r="K108" s="165"/>
      <c r="L108" s="165"/>
      <c r="M108" s="166"/>
      <c r="N108" s="168"/>
      <c r="O108" s="107">
        <f t="shared" si="23"/>
        <v>0</v>
      </c>
    </row>
    <row r="109" spans="1:15" ht="12.75" customHeight="1" hidden="1" outlineLevel="1">
      <c r="A109" s="69" t="s">
        <v>154</v>
      </c>
      <c r="B109" s="70" t="s">
        <v>155</v>
      </c>
      <c r="C109" s="89">
        <f t="shared" si="18"/>
        <v>0</v>
      </c>
      <c r="D109" s="169"/>
      <c r="E109" s="169"/>
      <c r="F109" s="169"/>
      <c r="G109" s="170"/>
      <c r="H109" s="171"/>
      <c r="I109" s="169"/>
      <c r="J109" s="169"/>
      <c r="K109" s="169"/>
      <c r="L109" s="169"/>
      <c r="M109" s="170"/>
      <c r="N109" s="172"/>
      <c r="O109" s="107">
        <f t="shared" si="23"/>
        <v>0</v>
      </c>
    </row>
    <row r="110" spans="1:15" ht="12.75" customHeight="1" hidden="1" outlineLevel="1">
      <c r="A110" s="69" t="s">
        <v>156</v>
      </c>
      <c r="B110" s="70" t="s">
        <v>157</v>
      </c>
      <c r="C110" s="89">
        <f t="shared" si="18"/>
        <v>0</v>
      </c>
      <c r="D110" s="169"/>
      <c r="E110" s="169"/>
      <c r="F110" s="169"/>
      <c r="G110" s="170"/>
      <c r="H110" s="171"/>
      <c r="I110" s="169"/>
      <c r="J110" s="169"/>
      <c r="K110" s="169"/>
      <c r="L110" s="169"/>
      <c r="M110" s="170"/>
      <c r="N110" s="172"/>
      <c r="O110" s="107">
        <f t="shared" si="23"/>
        <v>0</v>
      </c>
    </row>
    <row r="111" spans="1:16" ht="12.75" collapsed="1">
      <c r="A111" s="71"/>
      <c r="B111" s="72" t="s">
        <v>158</v>
      </c>
      <c r="C111" s="158">
        <f>C15+C25+C34+C38+C65+C72+C76+C79+C85+C88+C89+C93+C97+C96</f>
        <v>14506.804999999998</v>
      </c>
      <c r="D111" s="158"/>
      <c r="E111" s="158">
        <f>E15+E25+E34+E38+E65+E72+E76+E79+E85+E88+E89+E93+E97+E96</f>
        <v>7150.579000000001</v>
      </c>
      <c r="F111" s="158">
        <f>F15+F25+F34+F38+F65+F72+F76+F79+F85+F88+F89+F93+F97+F96</f>
        <v>1656.038</v>
      </c>
      <c r="G111" s="158"/>
      <c r="H111" s="158">
        <f aca="true" t="shared" si="24" ref="H111:N111">H15+H25+H34+H38+H65+H72+H76+H79+H85+H93+H97+H96+H89</f>
        <v>4983.960999999999</v>
      </c>
      <c r="I111" s="158">
        <f t="shared" si="24"/>
        <v>2519.662</v>
      </c>
      <c r="J111" s="158">
        <f t="shared" si="24"/>
        <v>412.78</v>
      </c>
      <c r="K111" s="158">
        <f t="shared" si="24"/>
        <v>67.5</v>
      </c>
      <c r="L111" s="158">
        <f t="shared" si="24"/>
        <v>2464.299</v>
      </c>
      <c r="M111" s="158">
        <f t="shared" si="24"/>
        <v>2464.299</v>
      </c>
      <c r="N111" s="158">
        <f t="shared" si="24"/>
        <v>0</v>
      </c>
      <c r="O111" s="158">
        <f>O15+O25+O34+O38+O65+O72+O76+O79+O85+O88+O89+O93+O97+O96</f>
        <v>19490.765999999996</v>
      </c>
      <c r="P111" s="73"/>
    </row>
    <row r="112" spans="2:15" ht="12.75">
      <c r="B112" s="40" t="s">
        <v>160</v>
      </c>
      <c r="C112" s="40"/>
      <c r="H112" s="73"/>
      <c r="J112" s="74" t="s">
        <v>207</v>
      </c>
      <c r="O112" s="73"/>
    </row>
  </sheetData>
  <sheetProtection/>
  <mergeCells count="25">
    <mergeCell ref="B9:B13"/>
    <mergeCell ref="J11:J13"/>
    <mergeCell ref="F11:F13"/>
    <mergeCell ref="G10:G13"/>
    <mergeCell ref="K11:K13"/>
    <mergeCell ref="E10:F10"/>
    <mergeCell ref="D10:D13"/>
    <mergeCell ref="H10:H13"/>
    <mergeCell ref="N11:N13"/>
    <mergeCell ref="L4:M4"/>
    <mergeCell ref="L5:O5"/>
    <mergeCell ref="A7:O7"/>
    <mergeCell ref="O9:O13"/>
    <mergeCell ref="C10:C13"/>
    <mergeCell ref="A9:A13"/>
    <mergeCell ref="C9:G9"/>
    <mergeCell ref="E11:E13"/>
    <mergeCell ref="L1:M1"/>
    <mergeCell ref="L2:O2"/>
    <mergeCell ref="M10:N10"/>
    <mergeCell ref="M11:M13"/>
    <mergeCell ref="L10:L13"/>
    <mergeCell ref="I10:I13"/>
    <mergeCell ref="H9:M9"/>
    <mergeCell ref="J10:K10"/>
  </mergeCells>
  <printOptions horizontalCentered="1"/>
  <pageMargins left="0" right="0" top="0.1968503937007874" bottom="0.1968503937007874" header="0.5118110236220472" footer="0.11811023622047245"/>
  <pageSetup firstPageNumber="6" useFirstPageNumber="1" fitToHeight="3" horizontalDpi="600" verticalDpi="600" orientation="landscape" paperSize="9" scale="7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SheetLayoutView="100" workbookViewId="0" topLeftCell="A1">
      <selection activeCell="G7" sqref="G7"/>
    </sheetView>
  </sheetViews>
  <sheetFormatPr defaultColWidth="9.00390625" defaultRowHeight="12.75"/>
  <cols>
    <col min="1" max="1" width="12.00390625" style="0" customWidth="1"/>
    <col min="2" max="2" width="30.50390625" style="0" customWidth="1"/>
    <col min="3" max="3" width="46.00390625" style="0" customWidth="1"/>
    <col min="4" max="4" width="15.125" style="0" customWidth="1"/>
    <col min="5" max="5" width="15.75390625" style="0" customWidth="1"/>
    <col min="6" max="6" width="14.375" style="0" customWidth="1"/>
    <col min="7" max="7" width="13.75390625" style="0" customWidth="1"/>
  </cols>
  <sheetData>
    <row r="1" ht="12.75">
      <c r="F1" t="s">
        <v>353</v>
      </c>
    </row>
    <row r="2" ht="12.75">
      <c r="F2" t="s">
        <v>162</v>
      </c>
    </row>
    <row r="3" ht="12.75">
      <c r="F3" t="s">
        <v>358</v>
      </c>
    </row>
    <row r="4" spans="5:6" ht="12.75">
      <c r="E4" s="233" t="s">
        <v>350</v>
      </c>
      <c r="F4" t="s">
        <v>322</v>
      </c>
    </row>
    <row r="5" ht="12.75">
      <c r="F5" t="s">
        <v>162</v>
      </c>
    </row>
    <row r="6" ht="12.75">
      <c r="F6" t="s">
        <v>331</v>
      </c>
    </row>
    <row r="7" spans="2:13" ht="13.5">
      <c r="B7" s="265" t="s">
        <v>294</v>
      </c>
      <c r="C7" s="265"/>
      <c r="D7" s="265"/>
      <c r="E7" s="265"/>
      <c r="F7" s="1"/>
      <c r="G7" s="103"/>
      <c r="H7" s="103"/>
      <c r="I7" s="103"/>
      <c r="J7" s="103"/>
      <c r="K7" s="103"/>
      <c r="L7" s="103"/>
      <c r="M7" s="103"/>
    </row>
    <row r="8" ht="12.75">
      <c r="G8" t="s">
        <v>232</v>
      </c>
    </row>
    <row r="9" spans="1:7" ht="41.25" customHeight="1">
      <c r="A9" s="174" t="s">
        <v>219</v>
      </c>
      <c r="B9" s="173" t="s">
        <v>218</v>
      </c>
      <c r="C9" s="264" t="s">
        <v>185</v>
      </c>
      <c r="D9" s="264" t="s">
        <v>220</v>
      </c>
      <c r="E9" s="264" t="s">
        <v>221</v>
      </c>
      <c r="F9" s="264" t="s">
        <v>222</v>
      </c>
      <c r="G9" s="264" t="s">
        <v>186</v>
      </c>
    </row>
    <row r="10" spans="1:7" ht="12" customHeight="1">
      <c r="A10" s="266" t="s">
        <v>210</v>
      </c>
      <c r="B10" s="225" t="s">
        <v>211</v>
      </c>
      <c r="C10" s="264"/>
      <c r="D10" s="264"/>
      <c r="E10" s="264"/>
      <c r="F10" s="264"/>
      <c r="G10" s="264"/>
    </row>
    <row r="11" spans="1:7" ht="33" customHeight="1">
      <c r="A11" s="267"/>
      <c r="B11" s="224"/>
      <c r="C11" s="264"/>
      <c r="D11" s="264"/>
      <c r="E11" s="264"/>
      <c r="F11" s="264"/>
      <c r="G11" s="264"/>
    </row>
    <row r="12" spans="1:7" ht="12.75">
      <c r="A12" s="3" t="s">
        <v>265</v>
      </c>
      <c r="B12" s="104" t="s">
        <v>223</v>
      </c>
      <c r="C12" s="104"/>
      <c r="D12" s="104"/>
      <c r="E12" s="104"/>
      <c r="F12" s="104"/>
      <c r="G12" s="104"/>
    </row>
    <row r="13" spans="1:7" ht="12.75">
      <c r="A13" s="3">
        <v>70101</v>
      </c>
      <c r="B13" s="104" t="s">
        <v>177</v>
      </c>
      <c r="C13" s="105" t="s">
        <v>339</v>
      </c>
      <c r="D13" s="176">
        <v>10</v>
      </c>
      <c r="E13" s="104"/>
      <c r="F13" s="104"/>
      <c r="G13" s="176">
        <f aca="true" t="shared" si="0" ref="G13:G20">D13</f>
        <v>10</v>
      </c>
    </row>
    <row r="14" spans="1:7" ht="12.75">
      <c r="A14" s="3"/>
      <c r="B14" s="104"/>
      <c r="C14" s="105" t="s">
        <v>340</v>
      </c>
      <c r="D14" s="176">
        <v>25</v>
      </c>
      <c r="E14" s="104"/>
      <c r="F14" s="104"/>
      <c r="G14" s="176">
        <f t="shared" si="0"/>
        <v>25</v>
      </c>
    </row>
    <row r="15" spans="1:7" ht="12.75">
      <c r="A15" s="3"/>
      <c r="B15" s="104"/>
      <c r="C15" s="105" t="s">
        <v>338</v>
      </c>
      <c r="D15" s="104">
        <v>22.869</v>
      </c>
      <c r="E15" s="104"/>
      <c r="F15" s="104"/>
      <c r="G15" s="176">
        <f t="shared" si="0"/>
        <v>22.869</v>
      </c>
    </row>
    <row r="16" spans="1:7" ht="12.75">
      <c r="A16" s="3"/>
      <c r="B16" s="104"/>
      <c r="C16" s="104" t="s">
        <v>295</v>
      </c>
      <c r="D16" s="104">
        <v>40.504</v>
      </c>
      <c r="E16" s="104"/>
      <c r="F16" s="104"/>
      <c r="G16" s="176">
        <f t="shared" si="0"/>
        <v>40.504</v>
      </c>
    </row>
    <row r="17" spans="1:7" ht="55.5" customHeight="1">
      <c r="A17" s="3"/>
      <c r="B17" s="104"/>
      <c r="C17" s="105" t="s">
        <v>304</v>
      </c>
      <c r="D17" s="176">
        <v>107</v>
      </c>
      <c r="E17" s="104"/>
      <c r="F17" s="104"/>
      <c r="G17" s="176">
        <f t="shared" si="0"/>
        <v>107</v>
      </c>
    </row>
    <row r="18" spans="1:7" ht="57" customHeight="1">
      <c r="A18" s="3"/>
      <c r="B18" s="104"/>
      <c r="C18" s="105" t="s">
        <v>305</v>
      </c>
      <c r="D18" s="176">
        <v>58</v>
      </c>
      <c r="E18" s="104"/>
      <c r="F18" s="104"/>
      <c r="G18" s="176">
        <f t="shared" si="0"/>
        <v>58</v>
      </c>
    </row>
    <row r="19" spans="1:7" ht="26.25">
      <c r="A19" s="3"/>
      <c r="B19" s="104"/>
      <c r="C19" s="105" t="s">
        <v>306</v>
      </c>
      <c r="D19" s="176">
        <v>40.933</v>
      </c>
      <c r="E19" s="104"/>
      <c r="F19" s="104"/>
      <c r="G19" s="176">
        <f t="shared" si="0"/>
        <v>40.933</v>
      </c>
    </row>
    <row r="20" spans="1:7" ht="26.25">
      <c r="A20" s="3"/>
      <c r="B20" s="104"/>
      <c r="C20" s="105" t="s">
        <v>307</v>
      </c>
      <c r="D20" s="176">
        <v>30.452</v>
      </c>
      <c r="E20" s="104"/>
      <c r="F20" s="104"/>
      <c r="G20" s="176">
        <f t="shared" si="0"/>
        <v>30.452</v>
      </c>
    </row>
    <row r="21" spans="1:7" ht="24.75" customHeight="1">
      <c r="A21" s="3">
        <v>100102</v>
      </c>
      <c r="B21" s="207" t="s">
        <v>13</v>
      </c>
      <c r="C21" s="105" t="s">
        <v>325</v>
      </c>
      <c r="D21" s="176">
        <v>0.59</v>
      </c>
      <c r="E21" s="104"/>
      <c r="F21" s="104"/>
      <c r="G21" s="176">
        <f>D21</f>
        <v>0.59</v>
      </c>
    </row>
    <row r="22" spans="1:7" ht="84.75" customHeight="1">
      <c r="A22" s="3"/>
      <c r="B22" s="104"/>
      <c r="C22" s="105" t="s">
        <v>328</v>
      </c>
      <c r="D22" s="176">
        <v>4.755</v>
      </c>
      <c r="E22" s="104"/>
      <c r="F22" s="104"/>
      <c r="G22" s="176">
        <f aca="true" t="shared" si="1" ref="G22:G57">D22</f>
        <v>4.755</v>
      </c>
    </row>
    <row r="23" spans="1:7" ht="24.75" customHeight="1">
      <c r="A23" s="3"/>
      <c r="B23" s="104"/>
      <c r="C23" s="105" t="s">
        <v>283</v>
      </c>
      <c r="D23" s="176">
        <v>9.442</v>
      </c>
      <c r="E23" s="104"/>
      <c r="F23" s="104"/>
      <c r="G23" s="176">
        <f t="shared" si="1"/>
        <v>9.442</v>
      </c>
    </row>
    <row r="24" spans="1:7" ht="24.75" customHeight="1">
      <c r="A24" s="3"/>
      <c r="B24" s="104"/>
      <c r="C24" s="105" t="s">
        <v>284</v>
      </c>
      <c r="D24" s="176">
        <v>11.779</v>
      </c>
      <c r="E24" s="104"/>
      <c r="F24" s="104"/>
      <c r="G24" s="176">
        <f t="shared" si="1"/>
        <v>11.779</v>
      </c>
    </row>
    <row r="25" spans="1:7" ht="25.5" customHeight="1">
      <c r="A25" s="221"/>
      <c r="B25" s="105"/>
      <c r="C25" s="105" t="s">
        <v>296</v>
      </c>
      <c r="D25" s="176">
        <v>0.827</v>
      </c>
      <c r="E25" s="104"/>
      <c r="F25" s="104"/>
      <c r="G25" s="176">
        <f t="shared" si="1"/>
        <v>0.827</v>
      </c>
    </row>
    <row r="26" spans="1:7" ht="24.75" customHeight="1">
      <c r="A26" s="3"/>
      <c r="B26" s="105"/>
      <c r="C26" s="105" t="s">
        <v>281</v>
      </c>
      <c r="D26" s="176">
        <v>19.64</v>
      </c>
      <c r="E26" s="104"/>
      <c r="F26" s="104"/>
      <c r="G26" s="176">
        <f t="shared" si="1"/>
        <v>19.64</v>
      </c>
    </row>
    <row r="27" spans="1:7" ht="25.5" customHeight="1">
      <c r="A27" s="3"/>
      <c r="B27" s="105"/>
      <c r="C27" s="105" t="s">
        <v>297</v>
      </c>
      <c r="D27" s="176">
        <v>9.313</v>
      </c>
      <c r="E27" s="104"/>
      <c r="F27" s="104"/>
      <c r="G27" s="176">
        <f t="shared" si="1"/>
        <v>9.313</v>
      </c>
    </row>
    <row r="28" spans="1:7" ht="25.5" customHeight="1">
      <c r="A28" s="3"/>
      <c r="B28" s="105"/>
      <c r="C28" s="105" t="s">
        <v>298</v>
      </c>
      <c r="D28" s="176">
        <v>9.817</v>
      </c>
      <c r="E28" s="104"/>
      <c r="F28" s="104"/>
      <c r="G28" s="176">
        <f t="shared" si="1"/>
        <v>9.817</v>
      </c>
    </row>
    <row r="29" spans="1:7" ht="25.5" customHeight="1">
      <c r="A29" s="3"/>
      <c r="B29" s="105"/>
      <c r="C29" s="105" t="s">
        <v>299</v>
      </c>
      <c r="D29" s="176">
        <v>35.86</v>
      </c>
      <c r="E29" s="104"/>
      <c r="F29" s="104"/>
      <c r="G29" s="176">
        <f t="shared" si="1"/>
        <v>35.86</v>
      </c>
    </row>
    <row r="30" spans="1:7" ht="25.5" customHeight="1">
      <c r="A30" s="3"/>
      <c r="B30" s="105"/>
      <c r="C30" s="105" t="s">
        <v>282</v>
      </c>
      <c r="D30" s="176">
        <v>22.641</v>
      </c>
      <c r="E30" s="104"/>
      <c r="F30" s="104"/>
      <c r="G30" s="176">
        <f t="shared" si="1"/>
        <v>22.641</v>
      </c>
    </row>
    <row r="31" spans="1:7" ht="25.5" customHeight="1">
      <c r="A31" s="3"/>
      <c r="B31" s="105"/>
      <c r="C31" s="105" t="s">
        <v>300</v>
      </c>
      <c r="D31" s="176">
        <v>10</v>
      </c>
      <c r="E31" s="104"/>
      <c r="F31" s="104"/>
      <c r="G31" s="176">
        <f t="shared" si="1"/>
        <v>10</v>
      </c>
    </row>
    <row r="32" spans="1:7" ht="25.5" customHeight="1">
      <c r="A32" s="3"/>
      <c r="B32" s="105"/>
      <c r="C32" s="105" t="s">
        <v>301</v>
      </c>
      <c r="D32" s="176">
        <v>30</v>
      </c>
      <c r="E32" s="104"/>
      <c r="F32" s="104"/>
      <c r="G32" s="176">
        <f t="shared" si="1"/>
        <v>30</v>
      </c>
    </row>
    <row r="33" spans="1:7" ht="25.5" customHeight="1">
      <c r="A33" s="3"/>
      <c r="B33" s="105"/>
      <c r="C33" s="105" t="s">
        <v>326</v>
      </c>
      <c r="D33" s="176">
        <v>20</v>
      </c>
      <c r="E33" s="104"/>
      <c r="F33" s="104"/>
      <c r="G33" s="176">
        <f t="shared" si="1"/>
        <v>20</v>
      </c>
    </row>
    <row r="34" spans="1:7" ht="25.5" customHeight="1">
      <c r="A34" s="3"/>
      <c r="B34" s="105"/>
      <c r="C34" s="105" t="s">
        <v>327</v>
      </c>
      <c r="D34" s="176">
        <v>15</v>
      </c>
      <c r="E34" s="104"/>
      <c r="F34" s="104"/>
      <c r="G34" s="176">
        <f t="shared" si="1"/>
        <v>15</v>
      </c>
    </row>
    <row r="35" spans="1:7" ht="25.5" customHeight="1">
      <c r="A35" s="3"/>
      <c r="B35" s="105"/>
      <c r="C35" s="105" t="s">
        <v>312</v>
      </c>
      <c r="D35" s="176">
        <v>30</v>
      </c>
      <c r="E35" s="104"/>
      <c r="F35" s="104"/>
      <c r="G35" s="176">
        <f t="shared" si="1"/>
        <v>30</v>
      </c>
    </row>
    <row r="36" spans="1:7" ht="25.5" customHeight="1">
      <c r="A36" s="3"/>
      <c r="B36" s="105"/>
      <c r="C36" s="105" t="s">
        <v>313</v>
      </c>
      <c r="D36" s="176">
        <v>20</v>
      </c>
      <c r="E36" s="104"/>
      <c r="F36" s="104"/>
      <c r="G36" s="176">
        <f t="shared" si="1"/>
        <v>20</v>
      </c>
    </row>
    <row r="37" spans="1:7" ht="25.5" customHeight="1">
      <c r="A37" s="3"/>
      <c r="B37" s="105"/>
      <c r="C37" s="105" t="s">
        <v>314</v>
      </c>
      <c r="D37" s="176">
        <v>30</v>
      </c>
      <c r="E37" s="104"/>
      <c r="F37" s="104"/>
      <c r="G37" s="176">
        <f t="shared" si="1"/>
        <v>30</v>
      </c>
    </row>
    <row r="38" spans="1:7" ht="25.5" customHeight="1">
      <c r="A38" s="3"/>
      <c r="B38" s="105"/>
      <c r="C38" s="105" t="s">
        <v>315</v>
      </c>
      <c r="D38" s="176">
        <v>15</v>
      </c>
      <c r="E38" s="104"/>
      <c r="F38" s="104"/>
      <c r="G38" s="176">
        <f t="shared" si="1"/>
        <v>15</v>
      </c>
    </row>
    <row r="39" spans="1:7" ht="25.5" customHeight="1">
      <c r="A39" s="3"/>
      <c r="B39" s="105"/>
      <c r="C39" s="105" t="s">
        <v>316</v>
      </c>
      <c r="D39" s="176">
        <v>99.013</v>
      </c>
      <c r="E39" s="104"/>
      <c r="F39" s="104"/>
      <c r="G39" s="176">
        <f t="shared" si="1"/>
        <v>99.013</v>
      </c>
    </row>
    <row r="40" spans="1:7" ht="25.5" customHeight="1">
      <c r="A40" s="3"/>
      <c r="B40" s="105"/>
      <c r="C40" s="105" t="s">
        <v>341</v>
      </c>
      <c r="D40" s="227">
        <v>30</v>
      </c>
      <c r="E40" s="228"/>
      <c r="F40" s="228"/>
      <c r="G40" s="227">
        <f t="shared" si="1"/>
        <v>30</v>
      </c>
    </row>
    <row r="41" spans="1:7" ht="25.5" customHeight="1">
      <c r="A41" s="3"/>
      <c r="B41" s="105"/>
      <c r="C41" s="105" t="s">
        <v>342</v>
      </c>
      <c r="D41" s="227">
        <v>10</v>
      </c>
      <c r="E41" s="228"/>
      <c r="F41" s="228"/>
      <c r="G41" s="227">
        <f t="shared" si="1"/>
        <v>10</v>
      </c>
    </row>
    <row r="42" spans="1:7" ht="24.75" customHeight="1">
      <c r="A42" s="3"/>
      <c r="B42" s="105"/>
      <c r="C42" s="105" t="s">
        <v>343</v>
      </c>
      <c r="D42" s="227">
        <v>20</v>
      </c>
      <c r="E42" s="228"/>
      <c r="F42" s="228"/>
      <c r="G42" s="227">
        <f t="shared" si="1"/>
        <v>20</v>
      </c>
    </row>
    <row r="43" spans="1:7" ht="24" customHeight="1">
      <c r="A43" s="3"/>
      <c r="B43" s="105"/>
      <c r="C43" s="105" t="s">
        <v>344</v>
      </c>
      <c r="D43" s="227">
        <v>10</v>
      </c>
      <c r="E43" s="228"/>
      <c r="F43" s="228"/>
      <c r="G43" s="227">
        <f t="shared" si="1"/>
        <v>10</v>
      </c>
    </row>
    <row r="44" spans="1:7" ht="26.25" customHeight="1">
      <c r="A44" s="3"/>
      <c r="B44" s="105"/>
      <c r="C44" s="105" t="s">
        <v>349</v>
      </c>
      <c r="D44" s="227">
        <v>80</v>
      </c>
      <c r="E44" s="228"/>
      <c r="F44" s="228"/>
      <c r="G44" s="227">
        <f t="shared" si="1"/>
        <v>80</v>
      </c>
    </row>
    <row r="45" spans="1:7" ht="18" customHeight="1">
      <c r="A45" s="3">
        <v>100203</v>
      </c>
      <c r="B45" s="104" t="s">
        <v>287</v>
      </c>
      <c r="C45" s="105" t="s">
        <v>276</v>
      </c>
      <c r="D45" s="176">
        <v>154.726</v>
      </c>
      <c r="E45" s="104"/>
      <c r="F45" s="104"/>
      <c r="G45" s="176">
        <f t="shared" si="1"/>
        <v>154.726</v>
      </c>
    </row>
    <row r="46" spans="1:7" ht="37.5" customHeight="1">
      <c r="A46" s="3"/>
      <c r="B46" s="201"/>
      <c r="C46" s="105" t="s">
        <v>302</v>
      </c>
      <c r="D46" s="176">
        <v>143.255</v>
      </c>
      <c r="E46" s="104"/>
      <c r="F46" s="104"/>
      <c r="G46" s="176">
        <f t="shared" si="1"/>
        <v>143.255</v>
      </c>
    </row>
    <row r="47" spans="1:7" ht="37.5" customHeight="1">
      <c r="A47" s="3"/>
      <c r="B47" s="201"/>
      <c r="C47" s="105" t="s">
        <v>321</v>
      </c>
      <c r="D47" s="176">
        <v>90</v>
      </c>
      <c r="E47" s="104"/>
      <c r="F47" s="104"/>
      <c r="G47" s="176">
        <f t="shared" si="1"/>
        <v>90</v>
      </c>
    </row>
    <row r="48" spans="1:7" ht="16.5" customHeight="1">
      <c r="A48" s="3"/>
      <c r="B48" s="201"/>
      <c r="C48" s="229" t="s">
        <v>345</v>
      </c>
      <c r="D48" s="227">
        <v>68</v>
      </c>
      <c r="E48" s="230"/>
      <c r="F48" s="230"/>
      <c r="G48" s="227">
        <f t="shared" si="1"/>
        <v>68</v>
      </c>
    </row>
    <row r="49" spans="1:7" ht="15.75" customHeight="1">
      <c r="A49" s="3"/>
      <c r="B49" s="201"/>
      <c r="C49" s="229" t="s">
        <v>346</v>
      </c>
      <c r="D49" s="227">
        <v>100</v>
      </c>
      <c r="E49" s="230"/>
      <c r="F49" s="230"/>
      <c r="G49" s="227">
        <f t="shared" si="1"/>
        <v>100</v>
      </c>
    </row>
    <row r="50" spans="1:7" ht="43.5" customHeight="1">
      <c r="A50" s="3">
        <v>110103</v>
      </c>
      <c r="B50" s="105" t="s">
        <v>347</v>
      </c>
      <c r="C50" s="105" t="s">
        <v>348</v>
      </c>
      <c r="D50" s="227">
        <v>99.999</v>
      </c>
      <c r="E50" s="228"/>
      <c r="F50" s="228"/>
      <c r="G50" s="227">
        <f t="shared" si="1"/>
        <v>99.999</v>
      </c>
    </row>
    <row r="51" spans="1:7" ht="36.75" customHeight="1">
      <c r="A51" s="3">
        <v>150101</v>
      </c>
      <c r="B51" s="104" t="s">
        <v>14</v>
      </c>
      <c r="C51" s="105" t="s">
        <v>285</v>
      </c>
      <c r="D51" s="176">
        <v>9.508</v>
      </c>
      <c r="E51" s="104"/>
      <c r="F51" s="104"/>
      <c r="G51" s="176">
        <f t="shared" si="1"/>
        <v>9.508</v>
      </c>
    </row>
    <row r="52" spans="1:7" ht="17.25" customHeight="1">
      <c r="A52" s="3"/>
      <c r="B52" s="105"/>
      <c r="C52" s="105" t="s">
        <v>303</v>
      </c>
      <c r="D52" s="176">
        <v>98.835</v>
      </c>
      <c r="E52" s="104"/>
      <c r="F52" s="104"/>
      <c r="G52" s="176">
        <f t="shared" si="1"/>
        <v>98.835</v>
      </c>
    </row>
    <row r="53" spans="1:7" ht="36" customHeight="1">
      <c r="A53" s="3">
        <v>170703</v>
      </c>
      <c r="B53" s="262" t="s">
        <v>286</v>
      </c>
      <c r="C53" s="105" t="s">
        <v>288</v>
      </c>
      <c r="D53" s="176">
        <v>73.276</v>
      </c>
      <c r="E53" s="104"/>
      <c r="F53" s="104"/>
      <c r="G53" s="176">
        <f t="shared" si="1"/>
        <v>73.276</v>
      </c>
    </row>
    <row r="54" spans="1:7" ht="25.5" customHeight="1">
      <c r="A54" s="3"/>
      <c r="B54" s="263"/>
      <c r="C54" s="105" t="s">
        <v>289</v>
      </c>
      <c r="D54" s="176">
        <v>100</v>
      </c>
      <c r="E54" s="104"/>
      <c r="F54" s="104"/>
      <c r="G54" s="176">
        <f t="shared" si="1"/>
        <v>100</v>
      </c>
    </row>
    <row r="55" spans="1:7" ht="27" customHeight="1">
      <c r="A55" s="3"/>
      <c r="B55" s="220"/>
      <c r="C55" s="105" t="s">
        <v>318</v>
      </c>
      <c r="D55" s="176">
        <v>112.287</v>
      </c>
      <c r="E55" s="104"/>
      <c r="F55" s="104"/>
      <c r="G55" s="176">
        <f t="shared" si="1"/>
        <v>112.287</v>
      </c>
    </row>
    <row r="56" spans="1:7" ht="27" customHeight="1">
      <c r="A56" s="3"/>
      <c r="B56" s="220"/>
      <c r="C56" s="105" t="s">
        <v>317</v>
      </c>
      <c r="D56" s="176">
        <v>530.978</v>
      </c>
      <c r="E56" s="104"/>
      <c r="F56" s="104"/>
      <c r="G56" s="176">
        <f t="shared" si="1"/>
        <v>530.978</v>
      </c>
    </row>
    <row r="57" spans="1:7" ht="49.5" customHeight="1">
      <c r="A57" s="3">
        <v>250380</v>
      </c>
      <c r="B57" s="105" t="s">
        <v>245</v>
      </c>
      <c r="C57" s="105" t="s">
        <v>268</v>
      </c>
      <c r="D57" s="176">
        <v>5</v>
      </c>
      <c r="E57" s="104"/>
      <c r="F57" s="104"/>
      <c r="G57" s="176">
        <f t="shared" si="1"/>
        <v>5</v>
      </c>
    </row>
    <row r="58" spans="1:7" ht="12.75">
      <c r="A58" s="104"/>
      <c r="B58" s="104" t="s">
        <v>12</v>
      </c>
      <c r="C58" s="104"/>
      <c r="D58" s="176">
        <f>SUM(D13:D57)</f>
        <v>2464.2990000000004</v>
      </c>
      <c r="E58" s="176">
        <f>SUM(E13:E57)</f>
        <v>0</v>
      </c>
      <c r="F58" s="176">
        <f>SUM(F13:F57)</f>
        <v>0</v>
      </c>
      <c r="G58" s="176">
        <f>SUM(G13:G57)</f>
        <v>2464.2990000000004</v>
      </c>
    </row>
    <row r="59" ht="12.75">
      <c r="C59" s="196"/>
    </row>
    <row r="60" spans="2:4" ht="12.75">
      <c r="B60" t="s">
        <v>187</v>
      </c>
      <c r="D60" t="s">
        <v>207</v>
      </c>
    </row>
  </sheetData>
  <sheetProtection/>
  <mergeCells count="9">
    <mergeCell ref="B53:B54"/>
    <mergeCell ref="G9:G11"/>
    <mergeCell ref="B7:E7"/>
    <mergeCell ref="F9:F11"/>
    <mergeCell ref="A10:A11"/>
    <mergeCell ref="C9:C11"/>
    <mergeCell ref="D9:D11"/>
    <mergeCell ref="E9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1" r:id="rId1"/>
  <rowBreaks count="2" manualBreakCount="2">
    <brk id="22" max="255" man="1"/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">
      <selection activeCell="F3" sqref="F3"/>
    </sheetView>
  </sheetViews>
  <sheetFormatPr defaultColWidth="9.00390625" defaultRowHeight="12.75"/>
  <cols>
    <col min="1" max="1" width="7.00390625" style="0" customWidth="1"/>
    <col min="2" max="2" width="18.375" style="0" customWidth="1"/>
    <col min="3" max="3" width="29.125" style="0" customWidth="1"/>
    <col min="4" max="4" width="8.625" style="0" customWidth="1"/>
    <col min="5" max="5" width="23.00390625" style="0" customWidth="1"/>
    <col min="6" max="6" width="8.125" style="0" customWidth="1"/>
    <col min="7" max="7" width="16.625" style="0" customWidth="1"/>
  </cols>
  <sheetData>
    <row r="1" ht="12.75">
      <c r="F1" t="s">
        <v>354</v>
      </c>
    </row>
    <row r="2" ht="12.75">
      <c r="F2" t="s">
        <v>162</v>
      </c>
    </row>
    <row r="3" ht="12.75">
      <c r="F3" t="s">
        <v>359</v>
      </c>
    </row>
    <row r="4" spans="5:7" ht="12.75">
      <c r="E4" s="233" t="s">
        <v>350</v>
      </c>
      <c r="F4" t="s">
        <v>240</v>
      </c>
      <c r="G4" s="223">
        <v>5</v>
      </c>
    </row>
    <row r="5" ht="12.75">
      <c r="F5" t="s">
        <v>162</v>
      </c>
    </row>
    <row r="6" ht="12.75">
      <c r="F6" t="s">
        <v>332</v>
      </c>
    </row>
    <row r="7" ht="13.5">
      <c r="B7" s="175" t="s">
        <v>224</v>
      </c>
    </row>
    <row r="8" spans="2:7" ht="13.5">
      <c r="B8" s="175" t="s">
        <v>319</v>
      </c>
      <c r="G8" t="s">
        <v>47</v>
      </c>
    </row>
    <row r="9" spans="1:7" ht="40.5" customHeight="1">
      <c r="A9" s="174" t="s">
        <v>219</v>
      </c>
      <c r="B9" s="173" t="s">
        <v>218</v>
      </c>
      <c r="C9" s="272" t="s">
        <v>0</v>
      </c>
      <c r="D9" s="273"/>
      <c r="E9" s="272" t="s">
        <v>16</v>
      </c>
      <c r="F9" s="273"/>
      <c r="G9" s="3" t="s">
        <v>21</v>
      </c>
    </row>
    <row r="10" spans="1:7" ht="12.75">
      <c r="A10" s="266" t="s">
        <v>210</v>
      </c>
      <c r="B10" s="270" t="s">
        <v>211</v>
      </c>
      <c r="C10" s="268" t="s">
        <v>225</v>
      </c>
      <c r="D10" s="268" t="s">
        <v>226</v>
      </c>
      <c r="E10" s="268" t="s">
        <v>225</v>
      </c>
      <c r="F10" s="268" t="s">
        <v>226</v>
      </c>
      <c r="G10" s="268" t="s">
        <v>226</v>
      </c>
    </row>
    <row r="11" spans="1:7" ht="12.75">
      <c r="A11" s="267"/>
      <c r="B11" s="271"/>
      <c r="C11" s="269"/>
      <c r="D11" s="269"/>
      <c r="E11" s="269"/>
      <c r="F11" s="269"/>
      <c r="G11" s="269"/>
    </row>
    <row r="12" spans="1:7" ht="12.75">
      <c r="A12" s="3" t="s">
        <v>265</v>
      </c>
      <c r="B12" s="104" t="s">
        <v>223</v>
      </c>
      <c r="C12" s="104"/>
      <c r="D12" s="104"/>
      <c r="E12" s="104"/>
      <c r="F12" s="104"/>
      <c r="G12" s="104"/>
    </row>
    <row r="13" spans="1:7" ht="45" customHeight="1">
      <c r="A13" s="104">
        <v>10116</v>
      </c>
      <c r="B13" s="189" t="s">
        <v>11</v>
      </c>
      <c r="C13" s="204" t="s">
        <v>266</v>
      </c>
      <c r="D13" s="176">
        <v>16.5</v>
      </c>
      <c r="E13" s="104"/>
      <c r="F13" s="104"/>
      <c r="G13" s="176">
        <f>D13+F13</f>
        <v>16.5</v>
      </c>
    </row>
    <row r="14" spans="1:7" ht="58.5" customHeight="1">
      <c r="A14" s="2">
        <v>90412</v>
      </c>
      <c r="B14" s="180" t="s">
        <v>180</v>
      </c>
      <c r="C14" s="204" t="s">
        <v>241</v>
      </c>
      <c r="D14" s="176">
        <v>18</v>
      </c>
      <c r="E14" s="104"/>
      <c r="F14" s="104"/>
      <c r="G14" s="176">
        <f>D14+F14</f>
        <v>18</v>
      </c>
    </row>
    <row r="15" spans="1:7" ht="50.25" customHeight="1">
      <c r="A15" s="2">
        <v>91106</v>
      </c>
      <c r="B15" s="180" t="s">
        <v>118</v>
      </c>
      <c r="C15" s="204" t="s">
        <v>264</v>
      </c>
      <c r="D15" s="176">
        <v>20</v>
      </c>
      <c r="E15" s="104"/>
      <c r="F15" s="104"/>
      <c r="G15" s="176">
        <f>D15+F15</f>
        <v>20</v>
      </c>
    </row>
    <row r="16" spans="1:7" ht="64.5" customHeight="1">
      <c r="A16" s="2">
        <v>91108</v>
      </c>
      <c r="B16" s="203" t="s">
        <v>189</v>
      </c>
      <c r="C16" s="204" t="s">
        <v>241</v>
      </c>
      <c r="D16" s="176">
        <v>12.595</v>
      </c>
      <c r="E16" s="104"/>
      <c r="F16" s="104"/>
      <c r="G16" s="176">
        <f>D16+F16</f>
        <v>12.595</v>
      </c>
    </row>
    <row r="17" spans="1:7" ht="55.5" customHeight="1">
      <c r="A17" s="2">
        <v>91209</v>
      </c>
      <c r="B17" s="183" t="s">
        <v>236</v>
      </c>
      <c r="C17" s="204" t="s">
        <v>241</v>
      </c>
      <c r="D17" s="176">
        <v>8</v>
      </c>
      <c r="E17" s="104"/>
      <c r="F17" s="104"/>
      <c r="G17" s="176">
        <f aca="true" t="shared" si="0" ref="G17:G22">D17+F17</f>
        <v>8</v>
      </c>
    </row>
    <row r="18" spans="1:7" ht="59.25" customHeight="1">
      <c r="A18" s="2">
        <v>100203</v>
      </c>
      <c r="B18" s="180" t="s">
        <v>237</v>
      </c>
      <c r="C18" s="182" t="s">
        <v>333</v>
      </c>
      <c r="D18" s="176">
        <v>611.232</v>
      </c>
      <c r="E18" s="104"/>
      <c r="F18" s="104">
        <v>555.981</v>
      </c>
      <c r="G18" s="176">
        <f t="shared" si="0"/>
        <v>1167.213</v>
      </c>
    </row>
    <row r="19" spans="1:7" ht="45.75" customHeight="1">
      <c r="A19" s="2">
        <v>110103</v>
      </c>
      <c r="B19" s="184" t="s">
        <v>181</v>
      </c>
      <c r="C19" s="182" t="s">
        <v>263</v>
      </c>
      <c r="D19" s="176">
        <v>6</v>
      </c>
      <c r="E19" s="104"/>
      <c r="F19" s="104"/>
      <c r="G19" s="176">
        <f t="shared" si="0"/>
        <v>6</v>
      </c>
    </row>
    <row r="20" spans="1:7" ht="33" customHeight="1">
      <c r="A20" s="2">
        <v>130112</v>
      </c>
      <c r="B20" s="181" t="s">
        <v>238</v>
      </c>
      <c r="C20" s="204" t="s">
        <v>244</v>
      </c>
      <c r="D20" s="176">
        <v>429.662</v>
      </c>
      <c r="E20" s="104"/>
      <c r="F20" s="104"/>
      <c r="G20" s="176">
        <f t="shared" si="0"/>
        <v>429.662</v>
      </c>
    </row>
    <row r="21" spans="1:7" ht="67.5" customHeight="1">
      <c r="A21" s="2">
        <v>240604</v>
      </c>
      <c r="B21" s="185" t="s">
        <v>184</v>
      </c>
      <c r="C21" s="182"/>
      <c r="D21" s="104"/>
      <c r="E21" s="204" t="s">
        <v>242</v>
      </c>
      <c r="F21" s="176">
        <v>40</v>
      </c>
      <c r="G21" s="176">
        <f t="shared" si="0"/>
        <v>40</v>
      </c>
    </row>
    <row r="22" spans="1:7" ht="34.5" customHeight="1">
      <c r="A22" s="2">
        <v>250404</v>
      </c>
      <c r="B22" s="177" t="s">
        <v>118</v>
      </c>
      <c r="C22" s="204" t="s">
        <v>290</v>
      </c>
      <c r="D22" s="104">
        <v>88.721</v>
      </c>
      <c r="E22" s="104"/>
      <c r="F22" s="104"/>
      <c r="G22" s="176">
        <f t="shared" si="0"/>
        <v>88.721</v>
      </c>
    </row>
    <row r="23" spans="1:7" ht="12.75">
      <c r="A23" s="104"/>
      <c r="B23" s="104" t="s">
        <v>12</v>
      </c>
      <c r="C23" s="104"/>
      <c r="D23" s="176">
        <f>SUM(D13:D22)</f>
        <v>1210.71</v>
      </c>
      <c r="E23" s="104"/>
      <c r="F23" s="176">
        <f>SUM(F14:F22)</f>
        <v>595.981</v>
      </c>
      <c r="G23" s="176">
        <f>SUM(G13:G22)</f>
        <v>1806.691</v>
      </c>
    </row>
    <row r="24" spans="2:5" ht="12.75">
      <c r="B24" t="s">
        <v>187</v>
      </c>
      <c r="E24" t="s">
        <v>207</v>
      </c>
    </row>
  </sheetData>
  <sheetProtection/>
  <mergeCells count="9">
    <mergeCell ref="G10:G11"/>
    <mergeCell ref="A10:A11"/>
    <mergeCell ref="B10:B11"/>
    <mergeCell ref="C9:D9"/>
    <mergeCell ref="C10:C11"/>
    <mergeCell ref="D10:D11"/>
    <mergeCell ref="E9:F9"/>
    <mergeCell ref="E10:E11"/>
    <mergeCell ref="F10:F11"/>
  </mergeCells>
  <printOptions/>
  <pageMargins left="0.25" right="0.25" top="0.75" bottom="0.75" header="0.3" footer="0.3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1.75390625" style="0" customWidth="1"/>
    <col min="2" max="2" width="20.125" style="0" customWidth="1"/>
    <col min="4" max="5" width="16.00390625" style="0" customWidth="1"/>
    <col min="6" max="6" width="13.00390625" style="0" customWidth="1"/>
    <col min="7" max="7" width="11.375" style="0" customWidth="1"/>
  </cols>
  <sheetData>
    <row r="1" ht="12.75">
      <c r="F1" t="s">
        <v>355</v>
      </c>
    </row>
    <row r="2" ht="12.75">
      <c r="F2" t="s">
        <v>162</v>
      </c>
    </row>
    <row r="3" ht="12.75">
      <c r="F3" t="s">
        <v>359</v>
      </c>
    </row>
    <row r="4" spans="5:6" ht="12.75">
      <c r="E4" s="233" t="s">
        <v>350</v>
      </c>
      <c r="F4" t="s">
        <v>324</v>
      </c>
    </row>
    <row r="5" ht="12.75">
      <c r="F5" t="s">
        <v>162</v>
      </c>
    </row>
    <row r="6" ht="12.75">
      <c r="F6" t="s">
        <v>332</v>
      </c>
    </row>
    <row r="8" ht="12.75">
      <c r="A8" s="179" t="s">
        <v>227</v>
      </c>
    </row>
    <row r="9" spans="4:5" ht="13.5">
      <c r="D9" s="175" t="s">
        <v>308</v>
      </c>
      <c r="E9" s="175"/>
    </row>
    <row r="10" ht="12.75">
      <c r="G10" t="s">
        <v>232</v>
      </c>
    </row>
    <row r="11" spans="1:7" ht="12.75">
      <c r="A11" s="274" t="s">
        <v>228</v>
      </c>
      <c r="B11" s="281" t="s">
        <v>231</v>
      </c>
      <c r="C11" s="268" t="s">
        <v>230</v>
      </c>
      <c r="D11" s="268"/>
      <c r="E11" s="268"/>
      <c r="F11" s="278"/>
      <c r="G11" s="278"/>
    </row>
    <row r="12" spans="1:7" ht="12.75">
      <c r="A12" s="275"/>
      <c r="B12" s="282"/>
      <c r="C12" s="272" t="s">
        <v>0</v>
      </c>
      <c r="D12" s="277"/>
      <c r="E12" s="226"/>
      <c r="F12" s="278" t="s">
        <v>239</v>
      </c>
      <c r="G12" s="278"/>
    </row>
    <row r="13" spans="1:7" ht="127.5" customHeight="1">
      <c r="A13" s="275"/>
      <c r="B13" s="282"/>
      <c r="C13" s="284" t="s">
        <v>229</v>
      </c>
      <c r="D13" s="285"/>
      <c r="E13" s="270" t="s">
        <v>337</v>
      </c>
      <c r="F13" s="279" t="s">
        <v>272</v>
      </c>
      <c r="G13" s="195"/>
    </row>
    <row r="14" spans="1:7" ht="45" customHeight="1">
      <c r="A14" s="276"/>
      <c r="B14" s="283"/>
      <c r="C14" s="104" t="s">
        <v>226</v>
      </c>
      <c r="D14" s="206" t="s">
        <v>267</v>
      </c>
      <c r="E14" s="271"/>
      <c r="F14" s="280"/>
      <c r="G14" s="192"/>
    </row>
    <row r="15" spans="1:7" ht="12.75">
      <c r="A15" s="104"/>
      <c r="B15" s="104"/>
      <c r="C15" s="104"/>
      <c r="D15" s="104"/>
      <c r="E15" s="104"/>
      <c r="F15" s="104"/>
      <c r="G15" s="104"/>
    </row>
    <row r="16" spans="1:7" ht="27" customHeight="1">
      <c r="A16" s="178">
        <v>12312301000</v>
      </c>
      <c r="B16" s="105" t="s">
        <v>292</v>
      </c>
      <c r="C16" s="104">
        <v>3834.8</v>
      </c>
      <c r="D16" s="205">
        <v>38.937</v>
      </c>
      <c r="E16" s="205"/>
      <c r="F16" s="4"/>
      <c r="G16" s="4"/>
    </row>
    <row r="17" spans="1:7" ht="12.75">
      <c r="A17" s="104"/>
      <c r="B17" s="104"/>
      <c r="C17" s="104"/>
      <c r="D17" s="104"/>
      <c r="E17" s="104"/>
      <c r="F17" s="104"/>
      <c r="G17" s="104"/>
    </row>
    <row r="18" spans="1:7" ht="26.25">
      <c r="A18" s="104">
        <v>12312200000</v>
      </c>
      <c r="B18" s="105" t="s">
        <v>291</v>
      </c>
      <c r="C18" s="104"/>
      <c r="D18" s="104"/>
      <c r="E18" s="104">
        <v>562.23</v>
      </c>
      <c r="F18" s="4">
        <v>5</v>
      </c>
      <c r="G18" s="104"/>
    </row>
    <row r="19" spans="1:7" ht="12.75">
      <c r="A19" s="104"/>
      <c r="B19" s="104" t="s">
        <v>12</v>
      </c>
      <c r="C19" s="104">
        <f>C16</f>
        <v>3834.8</v>
      </c>
      <c r="D19" s="104"/>
      <c r="E19" s="104">
        <f>E18</f>
        <v>562.23</v>
      </c>
      <c r="F19" s="4">
        <f>F18</f>
        <v>5</v>
      </c>
      <c r="G19" s="4"/>
    </row>
    <row r="22" spans="2:6" ht="12.75">
      <c r="B22" t="s">
        <v>187</v>
      </c>
      <c r="F22" t="s">
        <v>207</v>
      </c>
    </row>
  </sheetData>
  <sheetProtection/>
  <mergeCells count="8">
    <mergeCell ref="A11:A14"/>
    <mergeCell ref="C12:D12"/>
    <mergeCell ref="F12:G12"/>
    <mergeCell ref="F13:F14"/>
    <mergeCell ref="C11:G11"/>
    <mergeCell ref="B11:B14"/>
    <mergeCell ref="C13:D13"/>
    <mergeCell ref="E13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2014-04-18T05:41:38Z</cp:lastPrinted>
  <dcterms:created xsi:type="dcterms:W3CDTF">2003-11-05T06:03:34Z</dcterms:created>
  <dcterms:modified xsi:type="dcterms:W3CDTF">2014-04-28T11:53:47Z</dcterms:modified>
  <cp:category/>
  <cp:version/>
  <cp:contentType/>
  <cp:contentStatus/>
</cp:coreProperties>
</file>