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activeTab="4"/>
  </bookViews>
  <sheets>
    <sheet name="фінансування" sheetId="8" r:id="rId1"/>
    <sheet name="доходы" sheetId="7" r:id="rId2"/>
    <sheet name="пояснення" sheetId="6" r:id="rId3"/>
    <sheet name="видатки" sheetId="4" r:id="rId4"/>
    <sheet name="бюджет розвитку" sheetId="3" r:id="rId5"/>
  </sheets>
  <definedNames>
    <definedName name="_xlnm.Print_Titles" localSheetId="3">видатки!$6:$11</definedName>
    <definedName name="_xlnm.Print_Area" localSheetId="2">пояснення!$A$1:$P$27</definedName>
  </definedNames>
  <calcPr calcId="145621"/>
</workbook>
</file>

<file path=xl/calcChain.xml><?xml version="1.0" encoding="utf-8"?>
<calcChain xmlns="http://schemas.openxmlformats.org/spreadsheetml/2006/main">
  <c r="I27" i="3" l="1"/>
  <c r="H27" i="3"/>
  <c r="E43" i="4" l="1"/>
  <c r="O38" i="4"/>
  <c r="F18" i="8"/>
  <c r="C18" i="8"/>
  <c r="F13" i="8"/>
  <c r="C13" i="8"/>
  <c r="C12" i="8"/>
  <c r="F20" i="8" l="1"/>
  <c r="E20" i="8"/>
  <c r="D20" i="8"/>
  <c r="C17" i="8"/>
  <c r="C20" i="8" s="1"/>
  <c r="F14" i="8"/>
  <c r="E14" i="8"/>
  <c r="D14" i="8"/>
  <c r="C14" i="8"/>
  <c r="F11" i="8"/>
  <c r="E11" i="8"/>
  <c r="D11" i="8"/>
  <c r="C11" i="8"/>
  <c r="E17" i="6"/>
  <c r="H10" i="6"/>
  <c r="D21" i="6"/>
  <c r="D22" i="6"/>
  <c r="H21" i="6"/>
  <c r="H17" i="6" s="1"/>
  <c r="E21" i="6"/>
  <c r="D11" i="6"/>
  <c r="D12" i="6"/>
  <c r="E11" i="6"/>
  <c r="E10" i="6" s="1"/>
  <c r="H11" i="6"/>
  <c r="G18" i="6" l="1"/>
  <c r="G17" i="6" s="1"/>
  <c r="D17" i="6" s="1"/>
  <c r="D19" i="6"/>
  <c r="G23" i="6"/>
  <c r="D16" i="6"/>
  <c r="G15" i="6"/>
  <c r="D15" i="6" s="1"/>
  <c r="D20" i="6" l="1"/>
  <c r="D18" i="6" s="1"/>
  <c r="G13" i="6"/>
  <c r="G10" i="6" s="1"/>
  <c r="D10" i="6" s="1"/>
  <c r="G8" i="6" l="1"/>
  <c r="D9" i="6"/>
  <c r="D8" i="6" s="1"/>
  <c r="F70" i="7"/>
  <c r="D69" i="7"/>
  <c r="E69" i="7"/>
  <c r="F69" i="7"/>
  <c r="C69" i="7"/>
  <c r="C73" i="7" l="1"/>
  <c r="E72" i="7"/>
  <c r="C72" i="7" s="1"/>
  <c r="F68" i="7"/>
  <c r="E68" i="7" s="1"/>
  <c r="C71" i="7"/>
  <c r="C70" i="7"/>
  <c r="D68" i="7"/>
  <c r="C66" i="7"/>
  <c r="C65" i="7"/>
  <c r="E64" i="7"/>
  <c r="C64" i="7"/>
  <c r="C63" i="7"/>
  <c r="C62" i="7"/>
  <c r="C61" i="7"/>
  <c r="C60" i="7"/>
  <c r="F59" i="7"/>
  <c r="E59" i="7"/>
  <c r="D59" i="7"/>
  <c r="C59" i="7"/>
  <c r="F58" i="7"/>
  <c r="E58" i="7"/>
  <c r="D58" i="7"/>
  <c r="C58" i="7"/>
  <c r="C57" i="7"/>
  <c r="C56" i="7"/>
  <c r="E55" i="7"/>
  <c r="C55" i="7"/>
  <c r="C54" i="7"/>
  <c r="C53" i="7"/>
  <c r="C52" i="7"/>
  <c r="C51" i="7"/>
  <c r="E50" i="7"/>
  <c r="D50" i="7"/>
  <c r="C50" i="7" s="1"/>
  <c r="C49" i="7"/>
  <c r="C48" i="7"/>
  <c r="C47" i="7"/>
  <c r="D46" i="7"/>
  <c r="C46" i="7"/>
  <c r="C45" i="7"/>
  <c r="F44" i="7"/>
  <c r="E44" i="7"/>
  <c r="D44" i="7"/>
  <c r="C44" i="7" s="1"/>
  <c r="D43" i="7"/>
  <c r="C43" i="7" s="1"/>
  <c r="C42" i="7"/>
  <c r="C41" i="7"/>
  <c r="C40" i="7"/>
  <c r="D39" i="7"/>
  <c r="C39" i="7"/>
  <c r="F38" i="7"/>
  <c r="E38" i="7"/>
  <c r="C37" i="7"/>
  <c r="C36" i="7"/>
  <c r="F35" i="7"/>
  <c r="E35" i="7"/>
  <c r="D35" i="7"/>
  <c r="C35" i="7"/>
  <c r="C34" i="7"/>
  <c r="E33" i="7"/>
  <c r="C33" i="7" s="1"/>
  <c r="C32" i="7"/>
  <c r="C31" i="7"/>
  <c r="C30" i="7"/>
  <c r="C29" i="7"/>
  <c r="E28" i="7"/>
  <c r="E27" i="7" s="1"/>
  <c r="D28" i="7"/>
  <c r="C28" i="7"/>
  <c r="D27" i="7"/>
  <c r="C26" i="7"/>
  <c r="C25" i="7"/>
  <c r="C24" i="7"/>
  <c r="F23" i="7"/>
  <c r="F67" i="7" s="1"/>
  <c r="F74" i="7" s="1"/>
  <c r="E23" i="7"/>
  <c r="D23" i="7"/>
  <c r="C23" i="7"/>
  <c r="C22" i="7"/>
  <c r="C21" i="7"/>
  <c r="C20" i="7"/>
  <c r="C19" i="7"/>
  <c r="C18" i="7"/>
  <c r="C17" i="7"/>
  <c r="C16" i="7"/>
  <c r="C15" i="7"/>
  <c r="C14" i="7"/>
  <c r="D13" i="7"/>
  <c r="C13" i="7" s="1"/>
  <c r="E12" i="7"/>
  <c r="E9" i="7" s="1"/>
  <c r="C11" i="7"/>
  <c r="C10" i="7"/>
  <c r="C68" i="7" l="1"/>
  <c r="C27" i="7"/>
  <c r="E67" i="7"/>
  <c r="E74" i="7" s="1"/>
  <c r="D12" i="7"/>
  <c r="D38" i="7"/>
  <c r="C38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3" i="4"/>
  <c r="O44" i="4"/>
  <c r="O46" i="4"/>
  <c r="O47" i="4"/>
  <c r="O49" i="4"/>
  <c r="O50" i="4"/>
  <c r="O52" i="4"/>
  <c r="O53" i="4"/>
  <c r="O54" i="4"/>
  <c r="O55" i="4"/>
  <c r="O56" i="4"/>
  <c r="O58" i="4"/>
  <c r="O59" i="4"/>
  <c r="O60" i="4"/>
  <c r="O61" i="4"/>
  <c r="O63" i="4"/>
  <c r="O65" i="4"/>
  <c r="O66" i="4"/>
  <c r="O67" i="4"/>
  <c r="O69" i="4"/>
  <c r="O70" i="4"/>
  <c r="O71" i="4"/>
  <c r="O72" i="4"/>
  <c r="O73" i="4"/>
  <c r="O74" i="4"/>
  <c r="O75" i="4"/>
  <c r="O76" i="4"/>
  <c r="C12" i="7" l="1"/>
  <c r="D9" i="7"/>
  <c r="D67" i="7" l="1"/>
  <c r="C9" i="7"/>
  <c r="J38" i="4"/>
  <c r="D74" i="7" l="1"/>
  <c r="C74" i="7" s="1"/>
  <c r="C67" i="7"/>
  <c r="H26" i="3"/>
  <c r="F45" i="4"/>
  <c r="E46" i="4"/>
  <c r="P46" i="4" s="1"/>
  <c r="D14" i="6" l="1"/>
  <c r="D13" i="6" s="1"/>
  <c r="D24" i="6" l="1"/>
  <c r="D23" i="6"/>
  <c r="E76" i="4" l="1"/>
  <c r="P76" i="4" s="1"/>
  <c r="E75" i="4"/>
  <c r="P75" i="4" s="1"/>
  <c r="E74" i="4"/>
  <c r="P74" i="4" s="1"/>
  <c r="E73" i="4"/>
  <c r="P73" i="4" s="1"/>
  <c r="E72" i="4"/>
  <c r="P72" i="4" s="1"/>
  <c r="E71" i="4"/>
  <c r="P71" i="4" s="1"/>
  <c r="P70" i="4"/>
  <c r="J69" i="4"/>
  <c r="P69" i="4" s="1"/>
  <c r="N68" i="4"/>
  <c r="M68" i="4"/>
  <c r="L68" i="4"/>
  <c r="K68" i="4"/>
  <c r="O68" i="4" s="1"/>
  <c r="I68" i="4"/>
  <c r="H68" i="4"/>
  <c r="G68" i="4"/>
  <c r="F68" i="4"/>
  <c r="E68" i="4"/>
  <c r="J67" i="4"/>
  <c r="E67" i="4"/>
  <c r="J66" i="4"/>
  <c r="E66" i="4"/>
  <c r="J65" i="4"/>
  <c r="P65" i="4" s="1"/>
  <c r="N64" i="4"/>
  <c r="M64" i="4"/>
  <c r="L64" i="4"/>
  <c r="K64" i="4"/>
  <c r="O64" i="4" s="1"/>
  <c r="J64" i="4"/>
  <c r="P64" i="4" s="1"/>
  <c r="I64" i="4"/>
  <c r="G64" i="4"/>
  <c r="E64" i="4"/>
  <c r="J63" i="4"/>
  <c r="E63" i="4"/>
  <c r="N62" i="4"/>
  <c r="M62" i="4"/>
  <c r="L62" i="4"/>
  <c r="K62" i="4"/>
  <c r="O62" i="4" s="1"/>
  <c r="J62" i="4"/>
  <c r="I62" i="4"/>
  <c r="G62" i="4"/>
  <c r="E62" i="4"/>
  <c r="J59" i="4"/>
  <c r="E59" i="4"/>
  <c r="P58" i="4"/>
  <c r="J58" i="4"/>
  <c r="N57" i="4"/>
  <c r="M57" i="4"/>
  <c r="L57" i="4"/>
  <c r="K57" i="4"/>
  <c r="O57" i="4" s="1"/>
  <c r="E57" i="4"/>
  <c r="P56" i="4"/>
  <c r="E56" i="4"/>
  <c r="P55" i="4"/>
  <c r="E55" i="4"/>
  <c r="P53" i="4"/>
  <c r="J53" i="4"/>
  <c r="J57" i="4" s="1"/>
  <c r="P57" i="4" s="1"/>
  <c r="P52" i="4"/>
  <c r="E52" i="4"/>
  <c r="P51" i="4"/>
  <c r="N51" i="4"/>
  <c r="M51" i="4"/>
  <c r="L51" i="4"/>
  <c r="K51" i="4"/>
  <c r="O51" i="4" s="1"/>
  <c r="J51" i="4"/>
  <c r="I51" i="4"/>
  <c r="H51" i="4"/>
  <c r="G51" i="4"/>
  <c r="F51" i="4"/>
  <c r="E51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O39" i="4" s="1"/>
  <c r="I39" i="4"/>
  <c r="H39" i="4"/>
  <c r="G39" i="4"/>
  <c r="F39" i="4"/>
  <c r="E38" i="4"/>
  <c r="E37" i="4" s="1"/>
  <c r="N37" i="4"/>
  <c r="M37" i="4"/>
  <c r="L37" i="4"/>
  <c r="K37" i="4"/>
  <c r="O37" i="4" s="1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P34" i="4"/>
  <c r="E34" i="4"/>
  <c r="P33" i="4"/>
  <c r="E33" i="4"/>
  <c r="N32" i="4"/>
  <c r="M32" i="4"/>
  <c r="L32" i="4"/>
  <c r="K32" i="4"/>
  <c r="O32" i="4" s="1"/>
  <c r="J32" i="4"/>
  <c r="P32" i="4" s="1"/>
  <c r="I32" i="4"/>
  <c r="H32" i="4"/>
  <c r="G32" i="4"/>
  <c r="F32" i="4"/>
  <c r="E32" i="4"/>
  <c r="P31" i="4"/>
  <c r="J30" i="4"/>
  <c r="E30" i="4"/>
  <c r="P30" i="4" s="1"/>
  <c r="E29" i="4"/>
  <c r="P29" i="4" s="1"/>
  <c r="J14" i="4"/>
  <c r="J13" i="4" s="1"/>
  <c r="P13" i="4" s="1"/>
  <c r="E14" i="4"/>
  <c r="E12" i="4" s="1"/>
  <c r="N13" i="4"/>
  <c r="M13" i="4"/>
  <c r="L13" i="4"/>
  <c r="K13" i="4"/>
  <c r="O13" i="4" s="1"/>
  <c r="N12" i="4"/>
  <c r="N77" i="4" s="1"/>
  <c r="M12" i="4"/>
  <c r="M77" i="4" s="1"/>
  <c r="L12" i="4"/>
  <c r="K12" i="4"/>
  <c r="O12" i="4" s="1"/>
  <c r="I12" i="4"/>
  <c r="I77" i="4" s="1"/>
  <c r="H12" i="4"/>
  <c r="H77" i="4" s="1"/>
  <c r="G12" i="4"/>
  <c r="G77" i="4" s="1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F77" i="4" l="1"/>
  <c r="P43" i="4"/>
  <c r="E35" i="4"/>
  <c r="J39" i="4"/>
  <c r="P48" i="4"/>
  <c r="J68" i="4"/>
  <c r="P68" i="4" s="1"/>
  <c r="E39" i="4"/>
  <c r="P59" i="4"/>
  <c r="P62" i="4"/>
  <c r="P63" i="4"/>
  <c r="P66" i="4"/>
  <c r="P67" i="4"/>
  <c r="L77" i="4"/>
  <c r="P37" i="4"/>
  <c r="P47" i="4"/>
  <c r="E45" i="4"/>
  <c r="P40" i="4"/>
  <c r="J12" i="4"/>
  <c r="K77" i="4"/>
  <c r="O77" i="4" s="1"/>
  <c r="J48" i="4"/>
  <c r="J77" i="4" s="1"/>
  <c r="P14" i="4"/>
  <c r="P12" i="4" s="1"/>
  <c r="P38" i="4"/>
  <c r="P41" i="4"/>
  <c r="E77" i="4" l="1"/>
  <c r="P39" i="4"/>
  <c r="P77" i="4"/>
  <c r="P45" i="4"/>
</calcChain>
</file>

<file path=xl/sharedStrings.xml><?xml version="1.0" encoding="utf-8"?>
<sst xmlns="http://schemas.openxmlformats.org/spreadsheetml/2006/main" count="383" uniqueCount="286">
  <si>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</si>
  <si>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</si>
  <si>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</si>
  <si>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</si>
  <si>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</si>
  <si>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</si>
  <si>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</si>
  <si>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</si>
  <si>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</si>
  <si>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</si>
  <si>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</si>
  <si>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</si>
  <si>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</si>
  <si>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</si>
  <si>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</si>
  <si>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</si>
  <si>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</si>
  <si>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</si>
  <si>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</si>
  <si>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</si>
  <si>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</si>
  <si>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</si>
  <si>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</si>
  <si>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</si>
  <si>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</si>
  <si>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</si>
  <si>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</si>
  <si>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</si>
  <si>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</si>
  <si>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</si>
  <si>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</si>
  <si>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</si>
  <si>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</si>
  <si>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</si>
  <si>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</si>
  <si>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</si>
  <si>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</si>
  <si>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</si>
  <si>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</si>
  <si>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</si>
  <si>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</si>
  <si>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</si>
  <si>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</si>
  <si>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</si>
  <si>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</si>
  <si>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</si>
  <si>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</si>
  <si>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</si>
  <si>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</si>
  <si>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</si>
  <si>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</si>
  <si>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</si>
  <si>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</si>
  <si>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</si>
  <si>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</si>
  <si>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</si>
  <si>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</si>
  <si>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</si>
  <si>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</si>
  <si>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</si>
  <si>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</si>
  <si>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</si>
  <si>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</si>
  <si>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Співфінансування проектів на конкурс ДФРР капітального ремонту асфальто-бетонного покриття автомобільних доріг міста Попасна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</si>
  <si>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</si>
  <si>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</si>
  <si>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</si>
  <si>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</si>
  <si>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</si>
  <si>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</si>
  <si>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</si>
  <si>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</si>
  <si>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</si>
  <si>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</si>
  <si>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</si>
  <si>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</si>
  <si>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</si>
  <si>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</si>
  <si>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</si>
  <si>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</si>
  <si>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</si>
  <si>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</si>
  <si>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</si>
  <si>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</si>
  <si>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</si>
  <si>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</si>
  <si>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</si>
  <si>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</si>
  <si>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</si>
  <si>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</si>
  <si>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</si>
  <si>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</si>
  <si>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</si>
  <si>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</si>
  <si>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</si>
  <si>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</si>
  <si>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</si>
  <si>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</si>
  <si>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</si>
  <si>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</si>
  <si>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</si>
  <si>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</si>
  <si>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</si>
  <si>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</si>
  <si>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</si>
  <si>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</si>
  <si>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</si>
  <si>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</si>
  <si>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</si>
  <si>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</si>
  <si>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</si>
  <si>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</si>
  <si>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</si>
  <si>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</si>
  <si>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</si>
  <si>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</si>
  <si>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</si>
  <si>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</si>
  <si>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</si>
  <si>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</si>
  <si>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</si>
  <si>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</si>
  <si>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</si>
  <si>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</si>
  <si>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</si>
  <si>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</si>
  <si>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</si>
  <si>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</si>
  <si>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</si>
  <si>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</si>
  <si>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</si>
  <si>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</si>
  <si>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</si>
  <si>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</si>
  <si>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</si>
  <si>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</si>
  <si>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</si>
  <si>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</si>
  <si>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</si>
  <si>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</si>
  <si>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</si>
  <si>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</si>
  <si>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</si>
  <si>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</si>
  <si>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</si>
  <si>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</si>
  <si>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</si>
  <si>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</si>
  <si>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</si>
  <si>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</si>
  <si>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</si>
  <si>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</si>
  <si>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</si>
  <si>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0217463</t>
  </si>
  <si>
    <t>7463</t>
  </si>
  <si>
    <t>Утримання та розвиток автомобільних доріг та дорожньої інфраструктури за рахунок коштів інших місцевих бюджетів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</si>
  <si>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</si>
  <si>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</si>
  <si>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</si>
  <si>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</si>
  <si>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</si>
  <si>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</si>
  <si>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</si>
  <si>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</si>
  <si>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</si>
  <si>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</si>
  <si>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</si>
  <si>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</si>
  <si>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</si>
  <si>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</si>
  <si>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</si>
  <si>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</si>
  <si>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</si>
  <si>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</si>
  <si>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</si>
  <si>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</si>
  <si>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</si>
  <si>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</si>
  <si>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</si>
  <si>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</si>
  <si>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</si>
  <si>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</si>
  <si>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</si>
  <si>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>Придбання обладнання і предметів довгострокового користування</t>
  </si>
  <si>
    <t>Онищенко Ю.І.</t>
  </si>
  <si>
    <t>Внесення змін до міського бюджету на 2019 рік.</t>
  </si>
  <si>
    <t>Видатки - загальний фонд</t>
  </si>
  <si>
    <t xml:space="preserve">Реалізація програм в галузі рибного господарства </t>
  </si>
  <si>
    <t>Предмети, матеріали, обладнання та інвентар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</si>
  <si>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</si>
  <si>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</si>
  <si>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</si>
  <si>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</si>
  <si>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</si>
  <si>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</si>
  <si>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</si>
  <si>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</si>
  <si>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</si>
  <si>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</si>
  <si>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r>
      <t>Акцизний податок з реалізації суб</t>
    </r>
    <r>
      <rPr>
        <b/>
        <sz val="9"/>
        <color indexed="8"/>
        <rFont val="Calibri"/>
        <family val="2"/>
        <charset val="204"/>
      </rPr>
      <t>'</t>
    </r>
    <r>
      <rPr>
        <b/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</si>
  <si>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</si>
  <si>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</si>
  <si>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</si>
  <si>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</si>
  <si>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</si>
  <si>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</si>
  <si>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</si>
  <si>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</si>
  <si>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</si>
  <si>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</si>
  <si>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</si>
  <si>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</si>
  <si>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</si>
  <si>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</si>
  <si>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</si>
  <si>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</si>
  <si>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</si>
  <si>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</si>
  <si>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</si>
  <si>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</si>
  <si>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</si>
  <si>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</si>
  <si>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</si>
  <si>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</si>
  <si>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</si>
  <si>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</si>
  <si>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</si>
  <si>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</si>
  <si>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</si>
  <si>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</si>
  <si>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</si>
  <si>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</si>
  <si>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</si>
  <si>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</si>
  <si>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</si>
  <si>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</si>
  <si>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</si>
  <si>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</si>
  <si>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</si>
  <si>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</si>
  <si>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</si>
  <si>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</si>
  <si>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</si>
  <si>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</si>
  <si>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</si>
  <si>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</si>
  <si>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</si>
  <si>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</si>
  <si>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</si>
  <si>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</si>
  <si>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</si>
  <si>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</si>
  <si>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</si>
  <si>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</si>
  <si>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</si>
  <si>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Доходи - загальний фонд</t>
  </si>
  <si>
    <t>Найменування</t>
  </si>
  <si>
    <t>Доходи - спеціальний  фонд</t>
  </si>
  <si>
    <t>Підтримка спорту вищих досягнень та організацій, які здійснюють фізкультурно-спортивну діяльність в регіоні (ПМСЗ"Відродження")</t>
  </si>
  <si>
    <t>Будівництво інших об`єктів комунальної власності</t>
  </si>
  <si>
    <t>Реконструкція та реставрація інших об`єктів</t>
  </si>
  <si>
    <t xml:space="preserve">Підтримка спорту вищих досягнень та організацій, які здійснюють фізкультурно-спортивну діяльність в регіоні </t>
  </si>
  <si>
    <t>Виконком</t>
  </si>
  <si>
    <t>Відродження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</si>
  <si>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</si>
  <si>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</si>
  <si>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</si>
  <si>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</si>
  <si>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Субсидії та поточні трансферти підприємствам (установам, організаціям)</t>
  </si>
  <si>
    <t xml:space="preserve">Організація благоустрою населених пунктів </t>
  </si>
  <si>
    <t>КП"СКП"</t>
  </si>
  <si>
    <t>Фінансування міського бюджету на 2019 рік</t>
  </si>
  <si>
    <t>(грн)</t>
  </si>
  <si>
    <t>Найменування згідно з Класифікацією фінансування бюджету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</si>
  <si>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</si>
  <si>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</si>
  <si>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</si>
  <si>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</si>
  <si>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 xml:space="preserve">Фінансування за рахунок зміни залишків коштів бюджетів </t>
  </si>
  <si>
    <t>Кошти, одержані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</si>
  <si>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</si>
  <si>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</si>
  <si>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</si>
  <si>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Додаток № 3 (в новій редакції)</t>
  </si>
  <si>
    <t>Капітальний ремонт пішохідного тротуару по вул.Первомайська міста Попасна Луганської області</t>
  </si>
  <si>
    <t>22 березня 2019 р. № 103/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</si>
</sst>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8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Calibri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 Cyr"/>
      <charset val="204"/>
    </font>
    <font>
      <b/>
      <sz val="10"/>
      <color indexed="8"/>
      <name val="Arial CE"/>
      <charset val="204"/>
    </font>
    <font>
      <sz val="14"/>
      <name val="Arial Cyr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8">
    <xf numFmtId="0" fontId="0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" fillId="0" borderId="0"/>
    <xf numFmtId="0" fontId="23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44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8" fillId="0" borderId="0" xfId="0" applyNumberFormat="1" applyFont="1" applyBorder="1"/>
    <xf numFmtId="1" fontId="12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1" fontId="15" fillId="0" borderId="0" xfId="0" applyNumberFormat="1" applyFont="1" applyBorder="1"/>
    <xf numFmtId="1" fontId="6" fillId="0" borderId="0" xfId="0" applyNumberFormat="1" applyFont="1" applyBorder="1"/>
    <xf numFmtId="0" fontId="18" fillId="0" borderId="0" xfId="3"/>
    <xf numFmtId="0" fontId="18" fillId="0" borderId="0" xfId="3" applyAlignment="1">
      <alignment horizontal="left"/>
    </xf>
    <xf numFmtId="0" fontId="21" fillId="0" borderId="12" xfId="3" applyFont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0" fontId="18" fillId="2" borderId="12" xfId="3" applyFill="1" applyBorder="1" applyAlignment="1">
      <alignment horizontal="center" vertical="center"/>
    </xf>
    <xf numFmtId="49" fontId="18" fillId="2" borderId="12" xfId="3" applyNumberFormat="1" applyFill="1" applyBorder="1" applyAlignment="1">
      <alignment horizontal="center" vertical="center"/>
    </xf>
    <xf numFmtId="0" fontId="24" fillId="2" borderId="12" xfId="5" applyFont="1" applyFill="1" applyBorder="1" applyAlignment="1">
      <alignment horizontal="center" vertical="top" wrapText="1"/>
    </xf>
    <xf numFmtId="0" fontId="25" fillId="2" borderId="12" xfId="1" applyFont="1" applyFill="1" applyBorder="1" applyAlignment="1">
      <alignment vertical="top" wrapText="1"/>
    </xf>
    <xf numFmtId="0" fontId="21" fillId="2" borderId="12" xfId="3" applyFont="1" applyFill="1" applyBorder="1" applyAlignment="1">
      <alignment horizontal="center" vertical="center" wrapText="1"/>
    </xf>
    <xf numFmtId="164" fontId="18" fillId="2" borderId="12" xfId="3" applyNumberForma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left" vertical="top" wrapText="1"/>
    </xf>
    <xf numFmtId="0" fontId="25" fillId="2" borderId="12" xfId="3" applyFont="1" applyFill="1" applyBorder="1" applyAlignment="1">
      <alignment horizontal="center" vertical="top" wrapText="1"/>
    </xf>
    <xf numFmtId="164" fontId="18" fillId="2" borderId="12" xfId="3" applyNumberFormat="1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center" vertical="center" wrapText="1"/>
    </xf>
    <xf numFmtId="0" fontId="26" fillId="0" borderId="0" xfId="6" applyFont="1"/>
    <xf numFmtId="0" fontId="27" fillId="2" borderId="12" xfId="3" applyFont="1" applyFill="1" applyBorder="1" applyAlignment="1">
      <alignment horizontal="center" vertical="top" wrapText="1"/>
    </xf>
    <xf numFmtId="0" fontId="22" fillId="2" borderId="12" xfId="3" applyFont="1" applyFill="1" applyBorder="1" applyAlignment="1">
      <alignment horizontal="center" vertical="center" wrapText="1"/>
    </xf>
    <xf numFmtId="164" fontId="19" fillId="2" borderId="12" xfId="3" applyNumberFormat="1" applyFont="1" applyFill="1" applyBorder="1" applyAlignment="1">
      <alignment horizontal="center" vertical="center"/>
    </xf>
    <xf numFmtId="0" fontId="19" fillId="2" borderId="12" xfId="3" applyFont="1" applyFill="1" applyBorder="1" applyAlignment="1">
      <alignment horizontal="center" vertical="center"/>
    </xf>
    <xf numFmtId="0" fontId="29" fillId="0" borderId="12" xfId="3" applyFont="1" applyBorder="1"/>
    <xf numFmtId="164" fontId="29" fillId="0" borderId="12" xfId="3" applyNumberFormat="1" applyFont="1" applyBorder="1"/>
    <xf numFmtId="0" fontId="29" fillId="0" borderId="0" xfId="3" applyFont="1"/>
    <xf numFmtId="0" fontId="25" fillId="0" borderId="0" xfId="5" applyFont="1"/>
    <xf numFmtId="0" fontId="25" fillId="2" borderId="0" xfId="5" applyFont="1" applyFill="1"/>
    <xf numFmtId="0" fontId="23" fillId="0" borderId="0" xfId="5"/>
    <xf numFmtId="0" fontId="27" fillId="2" borderId="0" xfId="5" applyFont="1" applyFill="1"/>
    <xf numFmtId="0" fontId="25" fillId="2" borderId="1" xfId="5" applyFont="1" applyFill="1" applyBorder="1"/>
    <xf numFmtId="0" fontId="31" fillId="0" borderId="9" xfId="5" applyFont="1" applyBorder="1" applyAlignment="1">
      <alignment horizontal="center"/>
    </xf>
    <xf numFmtId="0" fontId="31" fillId="2" borderId="9" xfId="5" applyFont="1" applyFill="1" applyBorder="1" applyAlignment="1">
      <alignment horizontal="center" vertical="top" wrapText="1"/>
    </xf>
    <xf numFmtId="0" fontId="31" fillId="0" borderId="0" xfId="5" applyFont="1" applyAlignment="1">
      <alignment horizontal="center"/>
    </xf>
    <xf numFmtId="0" fontId="36" fillId="0" borderId="0" xfId="5" applyFont="1" applyAlignment="1">
      <alignment horizontal="center"/>
    </xf>
    <xf numFmtId="0" fontId="27" fillId="2" borderId="9" xfId="5" applyFont="1" applyFill="1" applyBorder="1" applyAlignment="1">
      <alignment horizontal="justify" vertical="top" wrapText="1"/>
    </xf>
    <xf numFmtId="165" fontId="35" fillId="2" borderId="9" xfId="5" applyNumberFormat="1" applyFont="1" applyFill="1" applyBorder="1" applyAlignment="1">
      <alignment horizontal="right" vertical="top" wrapText="1"/>
    </xf>
    <xf numFmtId="49" fontId="25" fillId="2" borderId="9" xfId="5" applyNumberFormat="1" applyFont="1" applyFill="1" applyBorder="1" applyAlignment="1">
      <alignment vertical="top" wrapText="1"/>
    </xf>
    <xf numFmtId="0" fontId="37" fillId="2" borderId="9" xfId="5" applyFont="1" applyFill="1" applyBorder="1" applyAlignment="1">
      <alignment horizontal="justify" vertical="top" wrapText="1"/>
    </xf>
    <xf numFmtId="165" fontId="32" fillId="2" borderId="9" xfId="5" applyNumberFormat="1" applyFont="1" applyFill="1" applyBorder="1" applyAlignment="1">
      <alignment horizontal="right" vertical="top" wrapText="1"/>
    </xf>
    <xf numFmtId="165" fontId="32" fillId="0" borderId="9" xfId="5" applyNumberFormat="1" applyFont="1" applyBorder="1" applyAlignment="1">
      <alignment horizontal="right" vertical="top" wrapText="1"/>
    </xf>
    <xf numFmtId="0" fontId="25" fillId="2" borderId="9" xfId="5" applyFont="1" applyFill="1" applyBorder="1" applyAlignment="1">
      <alignment horizontal="justify" vertical="top" wrapText="1"/>
    </xf>
    <xf numFmtId="0" fontId="38" fillId="2" borderId="9" xfId="5" applyFont="1" applyFill="1" applyBorder="1" applyAlignment="1">
      <alignment horizontal="justify" vertical="top" wrapText="1"/>
    </xf>
    <xf numFmtId="165" fontId="32" fillId="2" borderId="9" xfId="5" applyNumberFormat="1" applyFont="1" applyFill="1" applyBorder="1" applyAlignment="1">
      <alignment vertical="top" wrapText="1"/>
    </xf>
    <xf numFmtId="0" fontId="25" fillId="2" borderId="9" xfId="5" applyFont="1" applyFill="1" applyBorder="1" applyAlignment="1">
      <alignment vertical="top" wrapText="1"/>
    </xf>
    <xf numFmtId="49" fontId="27" fillId="2" borderId="9" xfId="5" applyNumberFormat="1" applyFont="1" applyFill="1" applyBorder="1" applyAlignment="1">
      <alignment vertical="top" wrapText="1"/>
    </xf>
    <xf numFmtId="0" fontId="37" fillId="2" borderId="9" xfId="5" applyFont="1" applyFill="1" applyBorder="1" applyAlignment="1">
      <alignment vertical="top" wrapText="1"/>
    </xf>
    <xf numFmtId="49" fontId="25" fillId="2" borderId="9" xfId="5" applyNumberFormat="1" applyFont="1" applyFill="1" applyBorder="1" applyAlignment="1">
      <alignment horizontal="left" vertical="top"/>
    </xf>
    <xf numFmtId="0" fontId="25" fillId="3" borderId="0" xfId="5" applyFont="1" applyFill="1"/>
    <xf numFmtId="0" fontId="23" fillId="3" borderId="0" xfId="5" applyFill="1"/>
    <xf numFmtId="0" fontId="38" fillId="2" borderId="9" xfId="5" applyFont="1" applyFill="1" applyBorder="1" applyAlignment="1">
      <alignment vertical="top" wrapText="1"/>
    </xf>
    <xf numFmtId="0" fontId="27" fillId="2" borderId="9" xfId="3" applyFont="1" applyFill="1" applyBorder="1" applyAlignment="1">
      <alignment horizontal="justify" wrapText="1"/>
    </xf>
    <xf numFmtId="0" fontId="25" fillId="2" borderId="9" xfId="3" applyFont="1" applyFill="1" applyBorder="1" applyAlignment="1">
      <alignment horizontal="justify" wrapText="1"/>
    </xf>
    <xf numFmtId="0" fontId="39" fillId="2" borderId="9" xfId="5" applyFont="1" applyFill="1" applyBorder="1" applyAlignment="1">
      <alignment horizontal="justify" vertical="top" wrapText="1"/>
    </xf>
    <xf numFmtId="0" fontId="25" fillId="2" borderId="9" xfId="5" applyFont="1" applyFill="1" applyBorder="1"/>
    <xf numFmtId="0" fontId="27" fillId="0" borderId="0" xfId="5" applyFont="1"/>
    <xf numFmtId="0" fontId="40" fillId="0" borderId="0" xfId="5" applyFont="1"/>
    <xf numFmtId="49" fontId="32" fillId="2" borderId="9" xfId="3" applyNumberFormat="1" applyFont="1" applyFill="1" applyBorder="1" applyAlignment="1">
      <alignment vertical="top"/>
    </xf>
    <xf numFmtId="49" fontId="25" fillId="2" borderId="9" xfId="5" applyNumberFormat="1" applyFont="1" applyFill="1" applyBorder="1" applyAlignment="1">
      <alignment horizontal="right" vertical="top"/>
    </xf>
    <xf numFmtId="0" fontId="41" fillId="2" borderId="9" xfId="5" applyFont="1" applyFill="1" applyBorder="1" applyAlignment="1">
      <alignment horizontal="justify" vertical="top" wrapText="1"/>
    </xf>
    <xf numFmtId="0" fontId="26" fillId="0" borderId="0" xfId="5" applyFont="1"/>
    <xf numFmtId="0" fontId="26" fillId="2" borderId="0" xfId="5" applyFont="1" applyFill="1"/>
    <xf numFmtId="165" fontId="26" fillId="2" borderId="0" xfId="5" applyNumberFormat="1" applyFont="1" applyFill="1"/>
    <xf numFmtId="166" fontId="26" fillId="2" borderId="0" xfId="5" applyNumberFormat="1" applyFont="1" applyFill="1"/>
    <xf numFmtId="167" fontId="26" fillId="0" borderId="0" xfId="5" applyNumberFormat="1" applyFont="1"/>
    <xf numFmtId="0" fontId="42" fillId="0" borderId="0" xfId="5" applyFont="1"/>
    <xf numFmtId="0" fontId="43" fillId="0" borderId="0" xfId="3" applyFont="1"/>
    <xf numFmtId="0" fontId="0" fillId="2" borderId="0" xfId="0" applyFill="1"/>
    <xf numFmtId="0" fontId="2" fillId="2" borderId="0" xfId="0" applyFont="1" applyFill="1"/>
    <xf numFmtId="0" fontId="4" fillId="2" borderId="2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" fontId="8" fillId="2" borderId="7" xfId="0" applyNumberFormat="1" applyFont="1" applyFill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0" fontId="12" fillId="2" borderId="6" xfId="0" applyFont="1" applyFill="1" applyBorder="1"/>
    <xf numFmtId="0" fontId="12" fillId="0" borderId="6" xfId="0" applyFont="1" applyBorder="1"/>
    <xf numFmtId="0" fontId="12" fillId="2" borderId="7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0" xfId="0" applyFont="1"/>
    <xf numFmtId="0" fontId="12" fillId="2" borderId="0" xfId="0" applyFont="1" applyFill="1" applyBorder="1"/>
    <xf numFmtId="1" fontId="18" fillId="0" borderId="0" xfId="3" applyNumberFormat="1"/>
    <xf numFmtId="1" fontId="12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" fontId="26" fillId="2" borderId="7" xfId="0" applyNumberFormat="1" applyFont="1" applyFill="1" applyBorder="1" applyAlignment="1"/>
    <xf numFmtId="1" fontId="26" fillId="0" borderId="6" xfId="0" applyNumberFormat="1" applyFont="1" applyBorder="1" applyAlignment="1"/>
    <xf numFmtId="1" fontId="26" fillId="2" borderId="6" xfId="0" applyNumberFormat="1" applyFont="1" applyFill="1" applyBorder="1" applyAlignment="1"/>
    <xf numFmtId="0" fontId="3" fillId="2" borderId="8" xfId="0" applyFont="1" applyFill="1" applyBorder="1" applyAlignment="1">
      <alignment vertical="justify"/>
    </xf>
    <xf numFmtId="1" fontId="44" fillId="2" borderId="6" xfId="0" applyNumberFormat="1" applyFont="1" applyFill="1" applyBorder="1" applyAlignment="1"/>
    <xf numFmtId="0" fontId="6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right"/>
    </xf>
    <xf numFmtId="0" fontId="12" fillId="2" borderId="8" xfId="0" applyFont="1" applyFill="1" applyBorder="1" applyAlignment="1">
      <alignment vertical="justify"/>
    </xf>
    <xf numFmtId="0" fontId="9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right"/>
    </xf>
    <xf numFmtId="0" fontId="0" fillId="2" borderId="8" xfId="0" applyFont="1" applyFill="1" applyBorder="1" applyAlignment="1">
      <alignment vertical="justify"/>
    </xf>
    <xf numFmtId="0" fontId="7" fillId="2" borderId="21" xfId="0" applyFont="1" applyFill="1" applyBorder="1"/>
    <xf numFmtId="0" fontId="7" fillId="2" borderId="8" xfId="0" applyFont="1" applyFill="1" applyBorder="1" applyAlignment="1">
      <alignment vertical="justify"/>
    </xf>
    <xf numFmtId="167" fontId="45" fillId="0" borderId="0" xfId="5" applyNumberFormat="1" applyFont="1"/>
    <xf numFmtId="168" fontId="45" fillId="0" borderId="0" xfId="5" applyNumberFormat="1" applyFont="1"/>
    <xf numFmtId="165" fontId="25" fillId="0" borderId="0" xfId="5" applyNumberFormat="1" applyFont="1"/>
    <xf numFmtId="0" fontId="18" fillId="2" borderId="12" xfId="3" applyFill="1" applyBorder="1" applyAlignment="1">
      <alignment horizontal="center" vertical="center"/>
    </xf>
    <xf numFmtId="0" fontId="18" fillId="2" borderId="14" xfId="3" applyFill="1" applyBorder="1" applyAlignment="1">
      <alignment horizontal="center" vertical="center"/>
    </xf>
    <xf numFmtId="49" fontId="18" fillId="2" borderId="14" xfId="3" applyNumberFormat="1" applyFill="1" applyBorder="1" applyAlignment="1">
      <alignment horizontal="center" vertical="center"/>
    </xf>
    <xf numFmtId="0" fontId="7" fillId="2" borderId="18" xfId="5" applyFont="1" applyFill="1" applyBorder="1" applyAlignment="1">
      <alignment horizontal="center" vertical="center" wrapText="1"/>
    </xf>
    <xf numFmtId="0" fontId="7" fillId="2" borderId="14" xfId="5" applyFont="1" applyFill="1" applyBorder="1" applyAlignment="1">
      <alignment horizontal="center" vertical="center" wrapText="1"/>
    </xf>
    <xf numFmtId="0" fontId="46" fillId="0" borderId="0" xfId="6" applyFont="1"/>
    <xf numFmtId="0" fontId="16" fillId="0" borderId="0" xfId="6" applyFont="1"/>
    <xf numFmtId="0" fontId="1" fillId="0" borderId="0" xfId="6"/>
    <xf numFmtId="0" fontId="47" fillId="0" borderId="0" xfId="6" applyFont="1" applyAlignment="1">
      <alignment horizontal="center"/>
    </xf>
    <xf numFmtId="0" fontId="26" fillId="0" borderId="0" xfId="6" applyFont="1" applyAlignment="1">
      <alignment horizontal="left"/>
    </xf>
    <xf numFmtId="0" fontId="49" fillId="0" borderId="0" xfId="6" applyFont="1" applyAlignment="1">
      <alignment horizontal="justify"/>
    </xf>
    <xf numFmtId="0" fontId="16" fillId="0" borderId="2" xfId="6" applyFont="1" applyBorder="1" applyAlignment="1">
      <alignment horizontal="center" vertical="top" wrapText="1"/>
    </xf>
    <xf numFmtId="0" fontId="16" fillId="0" borderId="7" xfId="6" applyFont="1" applyBorder="1" applyAlignment="1">
      <alignment horizontal="center" vertical="top" wrapText="1"/>
    </xf>
    <xf numFmtId="0" fontId="50" fillId="0" borderId="21" xfId="6" applyFont="1" applyBorder="1" applyAlignment="1">
      <alignment horizontal="center" vertical="top" wrapText="1"/>
    </xf>
    <xf numFmtId="0" fontId="51" fillId="0" borderId="9" xfId="6" applyFont="1" applyBorder="1" applyAlignment="1">
      <alignment horizontal="center" vertical="top" wrapText="1"/>
    </xf>
    <xf numFmtId="0" fontId="52" fillId="0" borderId="9" xfId="6" applyFont="1" applyBorder="1" applyAlignment="1">
      <alignment horizontal="center" vertical="top" wrapText="1"/>
    </xf>
    <xf numFmtId="0" fontId="53" fillId="0" borderId="9" xfId="6" applyFont="1" applyFill="1" applyBorder="1" applyAlignment="1">
      <alignment horizontal="justify" vertical="top" wrapText="1"/>
    </xf>
    <xf numFmtId="0" fontId="54" fillId="0" borderId="9" xfId="6" applyFont="1" applyFill="1" applyBorder="1" applyAlignment="1">
      <alignment horizontal="center" vertical="top" wrapText="1"/>
    </xf>
    <xf numFmtId="169" fontId="55" fillId="0" borderId="9" xfId="6" applyNumberFormat="1" applyFont="1" applyFill="1" applyBorder="1" applyAlignment="1">
      <alignment horizontal="center" vertical="center" wrapText="1"/>
    </xf>
    <xf numFmtId="170" fontId="55" fillId="0" borderId="9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54" fillId="0" borderId="9" xfId="6" applyFont="1" applyFill="1" applyBorder="1" applyAlignment="1">
      <alignment horizontal="left" vertical="top" wrapText="1"/>
    </xf>
    <xf numFmtId="169" fontId="55" fillId="2" borderId="9" xfId="6" applyNumberFormat="1" applyFont="1" applyFill="1" applyBorder="1" applyAlignment="1">
      <alignment horizontal="center" vertical="center" wrapText="1"/>
    </xf>
    <xf numFmtId="170" fontId="55" fillId="2" borderId="9" xfId="6" applyNumberFormat="1" applyFont="1" applyFill="1" applyBorder="1" applyAlignment="1">
      <alignment horizontal="center" vertical="center" wrapText="1"/>
    </xf>
    <xf numFmtId="0" fontId="53" fillId="0" borderId="9" xfId="6" applyFont="1" applyFill="1" applyBorder="1" applyAlignment="1">
      <alignment horizontal="justify" wrapText="1"/>
    </xf>
    <xf numFmtId="170" fontId="57" fillId="2" borderId="9" xfId="6" applyNumberFormat="1" applyFont="1" applyFill="1" applyBorder="1" applyAlignment="1">
      <alignment horizontal="center" vertical="center" wrapText="1"/>
    </xf>
    <xf numFmtId="0" fontId="53" fillId="0" borderId="9" xfId="6" applyFont="1" applyFill="1" applyBorder="1" applyAlignment="1">
      <alignment horizontal="left" wrapText="1"/>
    </xf>
    <xf numFmtId="0" fontId="50" fillId="0" borderId="9" xfId="6" applyFont="1" applyFill="1" applyBorder="1" applyAlignment="1">
      <alignment horizontal="left" wrapText="1"/>
    </xf>
    <xf numFmtId="0" fontId="50" fillId="0" borderId="9" xfId="6" applyFont="1" applyFill="1" applyBorder="1" applyAlignment="1">
      <alignment horizontal="justify" vertical="top" wrapText="1"/>
    </xf>
    <xf numFmtId="169" fontId="16" fillId="2" borderId="9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50" fillId="0" borderId="9" xfId="3" applyFont="1" applyFill="1" applyBorder="1" applyAlignment="1">
      <alignment horizontal="justify" wrapText="1"/>
    </xf>
    <xf numFmtId="0" fontId="54" fillId="2" borderId="9" xfId="6" applyFont="1" applyFill="1" applyBorder="1" applyAlignment="1">
      <alignment horizontal="justify" wrapText="1"/>
    </xf>
    <xf numFmtId="0" fontId="59" fillId="2" borderId="9" xfId="6" applyFont="1" applyFill="1" applyBorder="1" applyAlignment="1">
      <alignment horizontal="justify" wrapText="1"/>
    </xf>
    <xf numFmtId="169" fontId="51" fillId="2" borderId="9" xfId="6" applyNumberFormat="1" applyFont="1" applyFill="1" applyBorder="1" applyAlignment="1">
      <alignment horizontal="center" vertical="center" wrapText="1"/>
    </xf>
    <xf numFmtId="170" fontId="16" fillId="2" borderId="9" xfId="6" applyNumberFormat="1" applyFont="1" applyFill="1" applyBorder="1" applyAlignment="1">
      <alignment horizontal="center" vertical="center" wrapText="1"/>
    </xf>
    <xf numFmtId="170" fontId="51" fillId="2" borderId="9" xfId="6" applyNumberFormat="1" applyFont="1" applyFill="1" applyBorder="1" applyAlignment="1">
      <alignment horizontal="center" vertical="center" wrapText="1"/>
    </xf>
    <xf numFmtId="0" fontId="53" fillId="0" borderId="9" xfId="3" applyFont="1" applyFill="1" applyBorder="1" applyAlignment="1">
      <alignment horizontal="justify" wrapText="1"/>
    </xf>
    <xf numFmtId="169" fontId="57" fillId="2" borderId="9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51" fillId="0" borderId="9" xfId="3" applyFont="1" applyFill="1" applyBorder="1" applyAlignment="1">
      <alignment horizontal="justify" wrapText="1"/>
    </xf>
    <xf numFmtId="0" fontId="60" fillId="0" borderId="9" xfId="6" applyFont="1" applyFill="1" applyBorder="1" applyAlignment="1">
      <alignment horizontal="justify" vertical="top" wrapText="1"/>
    </xf>
    <xf numFmtId="0" fontId="61" fillId="0" borderId="9" xfId="6" applyFont="1" applyFill="1" applyBorder="1" applyAlignment="1">
      <alignment horizontal="justify" wrapText="1"/>
    </xf>
    <xf numFmtId="169" fontId="60" fillId="2" borderId="9" xfId="6" applyNumberFormat="1" applyFont="1" applyFill="1" applyBorder="1" applyAlignment="1">
      <alignment horizontal="center" vertical="center" wrapText="1"/>
    </xf>
    <xf numFmtId="170" fontId="60" fillId="2" borderId="9" xfId="6" applyNumberFormat="1" applyFont="1" applyFill="1" applyBorder="1" applyAlignment="1">
      <alignment horizontal="center" vertical="center" wrapText="1"/>
    </xf>
    <xf numFmtId="0" fontId="62" fillId="0" borderId="9" xfId="6" applyFont="1" applyFill="1" applyBorder="1" applyAlignment="1">
      <alignment horizontal="justify" vertical="top" wrapText="1"/>
    </xf>
    <xf numFmtId="0" fontId="63" fillId="0" borderId="9" xfId="6" applyFont="1" applyFill="1" applyBorder="1" applyAlignment="1">
      <alignment horizontal="left" wrapText="1"/>
    </xf>
    <xf numFmtId="169" fontId="64" fillId="2" borderId="9" xfId="6" applyNumberFormat="1" applyFont="1" applyFill="1" applyBorder="1" applyAlignment="1">
      <alignment horizontal="center" vertical="center" wrapText="1"/>
    </xf>
    <xf numFmtId="170" fontId="64" fillId="2" borderId="9" xfId="6" applyNumberFormat="1" applyFont="1" applyFill="1" applyBorder="1" applyAlignment="1">
      <alignment horizontal="center" vertical="center" wrapText="1"/>
    </xf>
    <xf numFmtId="0" fontId="59" fillId="0" borderId="9" xfId="6" applyFont="1" applyFill="1" applyBorder="1" applyAlignment="1">
      <alignment horizontal="justify" wrapText="1"/>
    </xf>
    <xf numFmtId="169" fontId="65" fillId="2" borderId="9" xfId="6" applyNumberFormat="1" applyFont="1" applyFill="1" applyBorder="1" applyAlignment="1">
      <alignment horizontal="center" vertical="center" wrapText="1"/>
    </xf>
    <xf numFmtId="170" fontId="65" fillId="2" borderId="9" xfId="6" applyNumberFormat="1" applyFont="1" applyFill="1" applyBorder="1" applyAlignment="1">
      <alignment horizontal="center" vertical="center" wrapText="1"/>
    </xf>
    <xf numFmtId="0" fontId="50" fillId="0" borderId="9" xfId="6" applyFont="1" applyFill="1" applyBorder="1" applyAlignment="1">
      <alignment horizontal="justify" wrapText="1"/>
    </xf>
    <xf numFmtId="169" fontId="16" fillId="0" borderId="9" xfId="6" applyNumberFormat="1" applyFont="1" applyFill="1" applyBorder="1" applyAlignment="1">
      <alignment horizontal="center" vertical="center" wrapText="1"/>
    </xf>
    <xf numFmtId="170" fontId="51" fillId="0" borderId="9" xfId="6" applyNumberFormat="1" applyFont="1" applyFill="1" applyBorder="1" applyAlignment="1">
      <alignment horizontal="center" vertical="center" wrapText="1"/>
    </xf>
    <xf numFmtId="0" fontId="63" fillId="0" borderId="9" xfId="6" applyFont="1" applyFill="1" applyBorder="1" applyAlignment="1">
      <alignment horizontal="justify" wrapText="1"/>
    </xf>
    <xf numFmtId="169" fontId="64" fillId="0" borderId="9" xfId="6" applyNumberFormat="1" applyFont="1" applyFill="1" applyBorder="1" applyAlignment="1">
      <alignment horizontal="center" vertical="center" wrapText="1"/>
    </xf>
    <xf numFmtId="170" fontId="66" fillId="0" borderId="9" xfId="6" applyNumberFormat="1" applyFont="1" applyFill="1" applyBorder="1" applyAlignment="1">
      <alignment horizontal="center" vertical="center" wrapText="1"/>
    </xf>
    <xf numFmtId="0" fontId="53" fillId="0" borderId="9" xfId="3" applyFont="1" applyBorder="1" applyAlignment="1">
      <alignment horizontal="center"/>
    </xf>
    <xf numFmtId="0" fontId="50" fillId="0" borderId="9" xfId="3" applyFont="1" applyBorder="1" applyAlignment="1">
      <alignment horizontal="center"/>
    </xf>
    <xf numFmtId="0" fontId="54" fillId="0" borderId="9" xfId="6" applyFont="1" applyFill="1" applyBorder="1" applyAlignment="1">
      <alignment horizontal="justify" wrapText="1"/>
    </xf>
    <xf numFmtId="170" fontId="57" fillId="0" borderId="9" xfId="6" applyNumberFormat="1" applyFont="1" applyFill="1" applyBorder="1" applyAlignment="1">
      <alignment horizontal="center" vertical="center" wrapText="1"/>
    </xf>
    <xf numFmtId="0" fontId="62" fillId="0" borderId="9" xfId="6" applyFont="1" applyBorder="1" applyAlignment="1">
      <alignment horizontal="justify" vertical="top" wrapText="1"/>
    </xf>
    <xf numFmtId="0" fontId="63" fillId="0" borderId="9" xfId="6" applyFont="1" applyBorder="1" applyAlignment="1">
      <alignment horizontal="justify" wrapText="1"/>
    </xf>
    <xf numFmtId="170" fontId="64" fillId="0" borderId="9" xfId="6" applyNumberFormat="1" applyFont="1" applyBorder="1" applyAlignment="1">
      <alignment horizontal="center" vertical="center" wrapText="1"/>
    </xf>
    <xf numFmtId="0" fontId="53" fillId="0" borderId="9" xfId="6" applyFont="1" applyBorder="1" applyAlignment="1">
      <alignment horizontal="justify" vertical="top" wrapText="1"/>
    </xf>
    <xf numFmtId="0" fontId="54" fillId="0" borderId="9" xfId="6" applyFont="1" applyBorder="1" applyAlignment="1">
      <alignment horizontal="justify" wrapText="1"/>
    </xf>
    <xf numFmtId="170" fontId="55" fillId="0" borderId="9" xfId="6" applyNumberFormat="1" applyFont="1" applyBorder="1" applyAlignment="1">
      <alignment horizontal="center" vertical="center" wrapText="1"/>
    </xf>
    <xf numFmtId="170" fontId="57" fillId="0" borderId="9" xfId="6" applyNumberFormat="1" applyFont="1" applyBorder="1" applyAlignment="1">
      <alignment horizontal="center" vertical="center" wrapText="1"/>
    </xf>
    <xf numFmtId="0" fontId="50" fillId="0" borderId="9" xfId="6" applyFont="1" applyBorder="1" applyAlignment="1">
      <alignment horizontal="justify" vertical="top" wrapText="1"/>
    </xf>
    <xf numFmtId="0" fontId="59" fillId="0" borderId="9" xfId="6" applyFont="1" applyBorder="1" applyAlignment="1">
      <alignment horizontal="justify" wrapText="1"/>
    </xf>
    <xf numFmtId="169" fontId="16" fillId="0" borderId="9" xfId="6" applyNumberFormat="1" applyFont="1" applyBorder="1" applyAlignment="1">
      <alignment horizontal="center" vertical="center" wrapText="1"/>
    </xf>
    <xf numFmtId="170" fontId="51" fillId="0" borderId="9" xfId="6" applyNumberFormat="1" applyFont="1" applyBorder="1" applyAlignment="1">
      <alignment horizontal="center" vertical="center" wrapText="1"/>
    </xf>
    <xf numFmtId="0" fontId="67" fillId="0" borderId="9" xfId="6" applyFont="1" applyBorder="1" applyAlignment="1">
      <alignment horizontal="justify" wrapText="1"/>
    </xf>
    <xf numFmtId="170" fontId="16" fillId="0" borderId="9" xfId="6" applyNumberFormat="1" applyFont="1" applyBorder="1" applyAlignment="1">
      <alignment horizontal="center" vertical="center" wrapText="1"/>
    </xf>
    <xf numFmtId="0" fontId="50" fillId="2" borderId="9" xfId="6" applyFont="1" applyFill="1" applyBorder="1" applyAlignment="1">
      <alignment horizontal="justify" vertical="top" wrapText="1"/>
    </xf>
    <xf numFmtId="0" fontId="51" fillId="2" borderId="9" xfId="6" applyFont="1" applyFill="1" applyBorder="1" applyAlignment="1">
      <alignment horizontal="justify" wrapText="1"/>
    </xf>
    <xf numFmtId="0" fontId="62" fillId="0" borderId="9" xfId="6" applyFont="1" applyBorder="1" applyAlignment="1">
      <alignment horizontal="justify" wrapText="1"/>
    </xf>
    <xf numFmtId="170" fontId="66" fillId="0" borderId="9" xfId="6" applyNumberFormat="1" applyFont="1" applyBorder="1" applyAlignment="1">
      <alignment horizontal="center" vertical="center" wrapText="1"/>
    </xf>
    <xf numFmtId="169" fontId="62" fillId="0" borderId="9" xfId="6" applyNumberFormat="1" applyFont="1" applyBorder="1" applyAlignment="1">
      <alignment horizontal="center" vertical="center" wrapText="1"/>
    </xf>
    <xf numFmtId="0" fontId="50" fillId="0" borderId="9" xfId="6" applyFont="1" applyBorder="1" applyAlignment="1">
      <alignment horizontal="justify" wrapText="1"/>
    </xf>
    <xf numFmtId="169" fontId="66" fillId="0" borderId="9" xfId="6" applyNumberFormat="1" applyFont="1" applyBorder="1" applyAlignment="1">
      <alignment horizontal="center" vertical="center" wrapText="1"/>
    </xf>
    <xf numFmtId="169" fontId="64" fillId="0" borderId="9" xfId="6" applyNumberFormat="1" applyFont="1" applyBorder="1" applyAlignment="1">
      <alignment horizontal="center" vertical="center" wrapText="1"/>
    </xf>
    <xf numFmtId="169" fontId="51" fillId="0" borderId="9" xfId="6" applyNumberFormat="1" applyFont="1" applyBorder="1" applyAlignment="1">
      <alignment horizontal="center" vertical="center" wrapText="1"/>
    </xf>
    <xf numFmtId="0" fontId="51" fillId="0" borderId="9" xfId="6" applyFont="1" applyBorder="1" applyAlignment="1">
      <alignment horizontal="justify" wrapText="1"/>
    </xf>
    <xf numFmtId="0" fontId="67" fillId="0" borderId="9" xfId="6" applyFont="1" applyBorder="1" applyAlignment="1">
      <alignment horizontal="justify" vertical="top" wrapText="1"/>
    </xf>
    <xf numFmtId="0" fontId="68" fillId="0" borderId="9" xfId="6" applyFont="1" applyBorder="1" applyAlignment="1">
      <alignment horizontal="justify" vertical="top" wrapText="1"/>
    </xf>
    <xf numFmtId="0" fontId="68" fillId="0" borderId="9" xfId="6" applyFont="1" applyBorder="1" applyAlignment="1">
      <alignment horizontal="justify" wrapText="1"/>
    </xf>
    <xf numFmtId="0" fontId="69" fillId="0" borderId="9" xfId="6" applyFont="1" applyBorder="1" applyAlignment="1">
      <alignment horizontal="justify" wrapText="1"/>
    </xf>
    <xf numFmtId="0" fontId="62" fillId="0" borderId="9" xfId="6" applyFont="1" applyBorder="1" applyAlignment="1">
      <alignment horizontal="center" vertical="top" wrapText="1"/>
    </xf>
    <xf numFmtId="0" fontId="51" fillId="0" borderId="9" xfId="6" applyFont="1" applyBorder="1" applyAlignment="1">
      <alignment horizontal="justify" vertical="top" wrapText="1"/>
    </xf>
    <xf numFmtId="170" fontId="16" fillId="0" borderId="9" xfId="6" applyNumberFormat="1" applyFont="1" applyFill="1" applyBorder="1" applyAlignment="1">
      <alignment horizontal="center" vertical="center" wrapText="1"/>
    </xf>
    <xf numFmtId="0" fontId="55" fillId="0" borderId="9" xfId="6" applyFont="1" applyBorder="1" applyAlignment="1">
      <alignment horizontal="center" vertical="top" wrapText="1"/>
    </xf>
    <xf numFmtId="169" fontId="55" fillId="0" borderId="9" xfId="6" applyNumberFormat="1" applyFont="1" applyBorder="1" applyAlignment="1">
      <alignment horizontal="center" vertical="center" wrapText="1"/>
    </xf>
    <xf numFmtId="0" fontId="53" fillId="0" borderId="9" xfId="6" applyFont="1" applyBorder="1" applyAlignment="1">
      <alignment horizontal="center" vertical="top" wrapText="1"/>
    </xf>
    <xf numFmtId="169" fontId="70" fillId="0" borderId="9" xfId="6" applyNumberFormat="1" applyFont="1" applyBorder="1" applyAlignment="1">
      <alignment horizontal="center" vertical="center" wrapText="1"/>
    </xf>
    <xf numFmtId="0" fontId="5" fillId="0" borderId="9" xfId="6" applyFont="1" applyBorder="1"/>
    <xf numFmtId="2" fontId="5" fillId="0" borderId="9" xfId="6" applyNumberFormat="1" applyFont="1" applyBorder="1" applyAlignment="1">
      <alignment wrapText="1"/>
    </xf>
    <xf numFmtId="169" fontId="70" fillId="2" borderId="9" xfId="6" applyNumberFormat="1" applyFont="1" applyFill="1" applyBorder="1" applyAlignment="1">
      <alignment horizontal="center" vertical="center" wrapText="1"/>
    </xf>
    <xf numFmtId="0" fontId="45" fillId="0" borderId="0" xfId="6" applyFont="1"/>
    <xf numFmtId="0" fontId="1" fillId="0" borderId="0" xfId="6" applyFont="1"/>
    <xf numFmtId="0" fontId="12" fillId="2" borderId="21" xfId="0" applyFont="1" applyFill="1" applyBorder="1"/>
    <xf numFmtId="0" fontId="12" fillId="0" borderId="21" xfId="0" applyFont="1" applyBorder="1"/>
    <xf numFmtId="0" fontId="12" fillId="0" borderId="21" xfId="0" applyFont="1" applyBorder="1" applyAlignment="1">
      <alignment horizontal="center"/>
    </xf>
    <xf numFmtId="0" fontId="3" fillId="0" borderId="8" xfId="0" applyFont="1" applyBorder="1"/>
    <xf numFmtId="0" fontId="8" fillId="2" borderId="7" xfId="0" applyFont="1" applyFill="1" applyBorder="1" applyAlignment="1">
      <alignment horizontal="center"/>
    </xf>
    <xf numFmtId="0" fontId="8" fillId="2" borderId="21" xfId="0" applyFont="1" applyFill="1" applyBorder="1"/>
    <xf numFmtId="0" fontId="3" fillId="0" borderId="9" xfId="0" applyFont="1" applyBorder="1"/>
    <xf numFmtId="1" fontId="44" fillId="2" borderId="7" xfId="0" applyNumberFormat="1" applyFont="1" applyFill="1" applyBorder="1" applyAlignment="1"/>
    <xf numFmtId="0" fontId="71" fillId="2" borderId="4" xfId="0" applyFont="1" applyFill="1" applyBorder="1" applyAlignment="1">
      <alignment horizontal="center"/>
    </xf>
    <xf numFmtId="0" fontId="25" fillId="2" borderId="13" xfId="3" applyFont="1" applyFill="1" applyBorder="1" applyAlignment="1">
      <alignment horizontal="left" vertical="top" wrapText="1"/>
    </xf>
    <xf numFmtId="0" fontId="7" fillId="2" borderId="22" xfId="5" applyFont="1" applyFill="1" applyBorder="1" applyAlignment="1">
      <alignment horizontal="center" vertical="center" wrapText="1"/>
    </xf>
    <xf numFmtId="49" fontId="25" fillId="2" borderId="22" xfId="5" applyNumberFormat="1" applyFont="1" applyFill="1" applyBorder="1" applyAlignment="1">
      <alignment horizontal="center" vertical="center" wrapText="1"/>
    </xf>
    <xf numFmtId="164" fontId="18" fillId="2" borderId="13" xfId="3" applyNumberFormat="1" applyFill="1" applyBorder="1" applyAlignment="1">
      <alignment horizontal="center" vertical="center"/>
    </xf>
    <xf numFmtId="0" fontId="27" fillId="2" borderId="17" xfId="3" applyFont="1" applyFill="1" applyBorder="1" applyAlignment="1">
      <alignment horizontal="center" vertical="center" wrapText="1"/>
    </xf>
    <xf numFmtId="0" fontId="18" fillId="2" borderId="12" xfId="3" applyFont="1" applyFill="1" applyBorder="1" applyAlignment="1">
      <alignment horizontal="center" vertical="center"/>
    </xf>
    <xf numFmtId="0" fontId="25" fillId="2" borderId="13" xfId="3" applyFont="1" applyFill="1" applyBorder="1" applyAlignment="1">
      <alignment horizontal="center" vertical="center" wrapText="1"/>
    </xf>
    <xf numFmtId="1" fontId="26" fillId="2" borderId="21" xfId="0" applyNumberFormat="1" applyFont="1" applyFill="1" applyBorder="1" applyAlignment="1"/>
    <xf numFmtId="1" fontId="44" fillId="2" borderId="21" xfId="0" applyNumberFormat="1" applyFont="1" applyFill="1" applyBorder="1" applyAlignment="1"/>
    <xf numFmtId="0" fontId="0" fillId="2" borderId="9" xfId="0" applyFont="1" applyFill="1" applyBorder="1" applyAlignment="1">
      <alignment horizontal="center"/>
    </xf>
    <xf numFmtId="0" fontId="74" fillId="0" borderId="0" xfId="3" applyFont="1" applyAlignment="1">
      <alignment horizontal="right" vertical="center"/>
    </xf>
    <xf numFmtId="0" fontId="45" fillId="0" borderId="0" xfId="6" applyFont="1" applyAlignment="1">
      <alignment horizontal="left"/>
    </xf>
    <xf numFmtId="0" fontId="76" fillId="0" borderId="0" xfId="3" applyFont="1" applyAlignment="1">
      <alignment horizontal="right" vertical="center"/>
    </xf>
    <xf numFmtId="0" fontId="77" fillId="0" borderId="15" xfId="3" applyFont="1" applyBorder="1" applyAlignment="1">
      <alignment horizontal="center" vertical="center" wrapText="1"/>
    </xf>
    <xf numFmtId="0" fontId="77" fillId="0" borderId="14" xfId="3" applyFont="1" applyBorder="1" applyAlignment="1">
      <alignment horizontal="center" vertical="center" wrapText="1"/>
    </xf>
    <xf numFmtId="0" fontId="21" fillId="0" borderId="15" xfId="3" applyFont="1" applyBorder="1" applyAlignment="1">
      <alignment vertical="center" wrapText="1"/>
    </xf>
    <xf numFmtId="0" fontId="77" fillId="0" borderId="15" xfId="3" applyFont="1" applyBorder="1" applyAlignment="1">
      <alignment vertical="center" wrapText="1"/>
    </xf>
    <xf numFmtId="0" fontId="73" fillId="0" borderId="0" xfId="6" applyFont="1"/>
    <xf numFmtId="0" fontId="77" fillId="0" borderId="16" xfId="3" applyFont="1" applyBorder="1" applyAlignment="1">
      <alignment vertical="center" wrapText="1"/>
    </xf>
    <xf numFmtId="0" fontId="77" fillId="0" borderId="17" xfId="3" applyFont="1" applyBorder="1" applyAlignment="1">
      <alignment vertical="center" wrapText="1"/>
    </xf>
    <xf numFmtId="0" fontId="77" fillId="0" borderId="13" xfId="3" applyFont="1" applyBorder="1" applyAlignment="1">
      <alignment vertical="center" wrapText="1"/>
    </xf>
    <xf numFmtId="0" fontId="45" fillId="0" borderId="0" xfId="6" applyFont="1" applyAlignment="1">
      <alignment horizontal="left" wrapText="1"/>
    </xf>
    <xf numFmtId="0" fontId="75" fillId="0" borderId="0" xfId="3" applyFont="1" applyAlignment="1">
      <alignment horizontal="center" vertical="center"/>
    </xf>
    <xf numFmtId="0" fontId="77" fillId="0" borderId="18" xfId="3" applyFont="1" applyBorder="1" applyAlignment="1">
      <alignment horizontal="center" vertical="center" wrapText="1"/>
    </xf>
    <xf numFmtId="0" fontId="77" fillId="0" borderId="14" xfId="3" applyFont="1" applyBorder="1" applyAlignment="1">
      <alignment horizontal="center" vertical="center" wrapText="1"/>
    </xf>
    <xf numFmtId="0" fontId="77" fillId="0" borderId="16" xfId="3" applyFont="1" applyBorder="1" applyAlignment="1">
      <alignment horizontal="center" vertical="center" wrapText="1"/>
    </xf>
    <xf numFmtId="0" fontId="77" fillId="0" borderId="13" xfId="3" applyFont="1" applyBorder="1" applyAlignment="1">
      <alignment horizontal="center" vertical="center" wrapText="1"/>
    </xf>
    <xf numFmtId="0" fontId="26" fillId="0" borderId="0" xfId="6" applyFont="1" applyAlignment="1">
      <alignment horizontal="left" wrapText="1"/>
    </xf>
    <xf numFmtId="0" fontId="48" fillId="0" borderId="0" xfId="7" applyFont="1" applyAlignment="1" applyProtection="1">
      <alignment horizontal="center"/>
    </xf>
    <xf numFmtId="0" fontId="50" fillId="0" borderId="2" xfId="6" applyFont="1" applyBorder="1" applyAlignment="1">
      <alignment horizontal="center" vertical="center" wrapText="1"/>
    </xf>
    <xf numFmtId="0" fontId="50" fillId="0" borderId="7" xfId="6" applyFont="1" applyBorder="1" applyAlignment="1">
      <alignment horizontal="center" vertical="center" wrapText="1"/>
    </xf>
    <xf numFmtId="0" fontId="50" fillId="0" borderId="4" xfId="6" applyFont="1" applyBorder="1" applyAlignment="1">
      <alignment horizontal="center" wrapText="1"/>
    </xf>
    <xf numFmtId="0" fontId="50" fillId="0" borderId="6" xfId="6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27" fillId="2" borderId="4" xfId="5" applyNumberFormat="1" applyFont="1" applyFill="1" applyBorder="1" applyAlignment="1">
      <alignment horizontal="center" vertical="top" wrapText="1"/>
    </xf>
    <xf numFmtId="49" fontId="27" fillId="2" borderId="5" xfId="5" applyNumberFormat="1" applyFont="1" applyFill="1" applyBorder="1" applyAlignment="1">
      <alignment horizontal="center" vertical="top" wrapText="1"/>
    </xf>
    <xf numFmtId="49" fontId="27" fillId="2" borderId="6" xfId="5" applyNumberFormat="1" applyFont="1" applyFill="1" applyBorder="1" applyAlignment="1">
      <alignment horizontal="center" vertical="top" wrapText="1"/>
    </xf>
    <xf numFmtId="0" fontId="27" fillId="2" borderId="4" xfId="3" applyFont="1" applyFill="1" applyBorder="1" applyAlignment="1">
      <alignment horizontal="center" wrapText="1"/>
    </xf>
    <xf numFmtId="0" fontId="27" fillId="2" borderId="5" xfId="3" applyFont="1" applyFill="1" applyBorder="1" applyAlignment="1">
      <alignment horizontal="center" wrapText="1"/>
    </xf>
    <xf numFmtId="0" fontId="27" fillId="2" borderId="6" xfId="3" applyFont="1" applyFill="1" applyBorder="1" applyAlignment="1">
      <alignment horizontal="center" wrapText="1"/>
    </xf>
    <xf numFmtId="0" fontId="32" fillId="0" borderId="4" xfId="5" applyFont="1" applyBorder="1" applyAlignment="1">
      <alignment horizontal="center" wrapText="1"/>
    </xf>
    <xf numFmtId="0" fontId="32" fillId="0" borderId="6" xfId="5" applyFont="1" applyBorder="1" applyAlignment="1">
      <alignment horizontal="center" wrapText="1"/>
    </xf>
    <xf numFmtId="0" fontId="32" fillId="0" borderId="2" xfId="5" applyFont="1" applyBorder="1" applyAlignment="1">
      <alignment horizontal="center" vertical="center" wrapText="1"/>
    </xf>
    <xf numFmtId="0" fontId="32" fillId="0" borderId="10" xfId="5" applyFont="1" applyBorder="1" applyAlignment="1">
      <alignment horizontal="center" vertical="center" wrapText="1"/>
    </xf>
    <xf numFmtId="0" fontId="32" fillId="0" borderId="7" xfId="5" applyFont="1" applyBorder="1" applyAlignment="1">
      <alignment horizontal="center" vertical="center" wrapText="1"/>
    </xf>
    <xf numFmtId="0" fontId="32" fillId="2" borderId="10" xfId="5" applyFont="1" applyFill="1" applyBorder="1" applyAlignment="1">
      <alignment horizontal="center" vertical="center" wrapText="1"/>
    </xf>
    <xf numFmtId="0" fontId="32" fillId="2" borderId="7" xfId="5" applyFont="1" applyFill="1" applyBorder="1" applyAlignment="1">
      <alignment horizontal="center" vertical="center" wrapText="1"/>
    </xf>
    <xf numFmtId="0" fontId="32" fillId="2" borderId="19" xfId="5" applyFont="1" applyFill="1" applyBorder="1" applyAlignment="1">
      <alignment horizontal="center" vertical="center" wrapText="1"/>
    </xf>
    <xf numFmtId="0" fontId="32" fillId="2" borderId="8" xfId="5" applyFont="1" applyFill="1" applyBorder="1" applyAlignment="1">
      <alignment horizontal="center" vertical="center" wrapText="1"/>
    </xf>
    <xf numFmtId="0" fontId="32" fillId="2" borderId="9" xfId="5" applyFont="1" applyFill="1" applyBorder="1" applyAlignment="1">
      <alignment horizontal="center" vertical="center" wrapText="1"/>
    </xf>
    <xf numFmtId="0" fontId="32" fillId="2" borderId="4" xfId="5" applyFont="1" applyFill="1" applyBorder="1" applyAlignment="1">
      <alignment horizontal="center" wrapText="1"/>
    </xf>
    <xf numFmtId="0" fontId="32" fillId="2" borderId="5" xfId="5" applyFont="1" applyFill="1" applyBorder="1" applyAlignment="1">
      <alignment horizontal="center" wrapText="1"/>
    </xf>
    <xf numFmtId="0" fontId="32" fillId="2" borderId="2" xfId="5" applyFont="1" applyFill="1" applyBorder="1" applyAlignment="1">
      <alignment horizontal="center" vertical="center" wrapText="1"/>
    </xf>
    <xf numFmtId="0" fontId="35" fillId="2" borderId="9" xfId="5" applyFont="1" applyFill="1" applyBorder="1" applyAlignment="1">
      <alignment horizontal="center" vertical="center" wrapText="1"/>
    </xf>
    <xf numFmtId="0" fontId="31" fillId="2" borderId="2" xfId="3" applyNumberFormat="1" applyFont="1" applyFill="1" applyBorder="1" applyAlignment="1" applyProtection="1">
      <alignment horizontal="center" vertical="center" wrapText="1"/>
    </xf>
    <xf numFmtId="0" fontId="31" fillId="2" borderId="10" xfId="3" applyNumberFormat="1" applyFont="1" applyFill="1" applyBorder="1" applyAlignment="1" applyProtection="1">
      <alignment horizontal="center" vertical="center" wrapText="1"/>
    </xf>
    <xf numFmtId="0" fontId="31" fillId="2" borderId="7" xfId="3" applyNumberFormat="1" applyFont="1" applyFill="1" applyBorder="1" applyAlignment="1" applyProtection="1">
      <alignment horizontal="center" vertical="center" wrapText="1"/>
    </xf>
    <xf numFmtId="0" fontId="31" fillId="2" borderId="2" xfId="5" applyFont="1" applyFill="1" applyBorder="1" applyAlignment="1">
      <alignment horizontal="center" vertical="justify" wrapText="1"/>
    </xf>
    <xf numFmtId="0" fontId="31" fillId="2" borderId="10" xfId="5" applyFont="1" applyFill="1" applyBorder="1" applyAlignment="1">
      <alignment horizontal="center" vertical="justify" wrapText="1"/>
    </xf>
    <xf numFmtId="0" fontId="31" fillId="2" borderId="7" xfId="5" applyFont="1" applyFill="1" applyBorder="1" applyAlignment="1">
      <alignment horizontal="center" vertical="justify" wrapText="1"/>
    </xf>
    <xf numFmtId="0" fontId="25" fillId="0" borderId="0" xfId="5" applyFont="1" applyAlignment="1">
      <alignment horizontal="left"/>
    </xf>
    <xf numFmtId="0" fontId="30" fillId="0" borderId="0" xfId="5" applyFont="1" applyAlignment="1">
      <alignment horizontal="center"/>
    </xf>
    <xf numFmtId="0" fontId="31" fillId="2" borderId="2" xfId="5" applyFont="1" applyFill="1" applyBorder="1" applyAlignment="1">
      <alignment horizontal="center" vertical="top" wrapText="1"/>
    </xf>
    <xf numFmtId="0" fontId="31" fillId="2" borderId="10" xfId="5" applyFont="1" applyFill="1" applyBorder="1" applyAlignment="1">
      <alignment horizontal="center" vertical="top" wrapText="1"/>
    </xf>
    <xf numFmtId="0" fontId="31" fillId="2" borderId="7" xfId="5" applyFont="1" applyFill="1" applyBorder="1" applyAlignment="1">
      <alignment horizontal="center" vertical="top" wrapText="1"/>
    </xf>
    <xf numFmtId="0" fontId="33" fillId="2" borderId="9" xfId="5" applyFont="1" applyFill="1" applyBorder="1" applyAlignment="1">
      <alignment horizontal="center" vertical="center" wrapText="1"/>
    </xf>
    <xf numFmtId="0" fontId="33" fillId="0" borderId="9" xfId="5" applyFont="1" applyBorder="1" applyAlignment="1">
      <alignment horizontal="center" vertical="center" wrapText="1"/>
    </xf>
    <xf numFmtId="0" fontId="34" fillId="0" borderId="2" xfId="5" applyFont="1" applyBorder="1" applyAlignment="1">
      <alignment horizontal="center" vertical="center" wrapText="1"/>
    </xf>
    <xf numFmtId="0" fontId="34" fillId="0" borderId="10" xfId="5" applyFont="1" applyBorder="1" applyAlignment="1">
      <alignment horizontal="center" vertical="center" wrapText="1"/>
    </xf>
    <xf numFmtId="0" fontId="34" fillId="0" borderId="7" xfId="5" applyFont="1" applyBorder="1" applyAlignment="1">
      <alignment horizontal="center" vertical="center" wrapText="1"/>
    </xf>
    <xf numFmtId="0" fontId="27" fillId="2" borderId="4" xfId="5" applyFont="1" applyFill="1" applyBorder="1" applyAlignment="1">
      <alignment horizontal="center" vertical="top" wrapText="1"/>
    </xf>
    <xf numFmtId="0" fontId="27" fillId="2" borderId="5" xfId="5" applyFont="1" applyFill="1" applyBorder="1" applyAlignment="1">
      <alignment horizontal="center" vertical="top" wrapText="1"/>
    </xf>
    <xf numFmtId="0" fontId="27" fillId="2" borderId="6" xfId="5" applyFont="1" applyFill="1" applyBorder="1" applyAlignment="1">
      <alignment horizontal="center" vertical="top" wrapText="1"/>
    </xf>
    <xf numFmtId="165" fontId="26" fillId="0" borderId="20" xfId="5" applyNumberFormat="1" applyFont="1" applyBorder="1" applyAlignment="1">
      <alignment horizontal="center"/>
    </xf>
    <xf numFmtId="0" fontId="18" fillId="0" borderId="0" xfId="3" applyAlignment="1">
      <alignment horizontal="left"/>
    </xf>
    <xf numFmtId="0" fontId="20" fillId="0" borderId="11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 wrapText="1"/>
    </xf>
    <xf numFmtId="0" fontId="22" fillId="0" borderId="17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18" fillId="2" borderId="12" xfId="3" applyFill="1" applyBorder="1" applyAlignment="1">
      <alignment horizontal="center" vertical="center"/>
    </xf>
    <xf numFmtId="49" fontId="18" fillId="2" borderId="12" xfId="3" applyNumberFormat="1" applyFill="1" applyBorder="1" applyAlignment="1">
      <alignment horizontal="center" vertical="center"/>
    </xf>
    <xf numFmtId="0" fontId="72" fillId="2" borderId="12" xfId="5" applyFont="1" applyFill="1" applyBorder="1" applyAlignment="1">
      <alignment horizontal="center" vertical="center" wrapText="1"/>
    </xf>
    <xf numFmtId="0" fontId="24" fillId="2" borderId="12" xfId="5" applyFont="1" applyFill="1" applyBorder="1" applyAlignment="1">
      <alignment horizontal="center" vertical="top" wrapText="1"/>
    </xf>
    <xf numFmtId="0" fontId="25" fillId="2" borderId="12" xfId="1" applyFont="1" applyFill="1" applyBorder="1" applyAlignment="1">
      <alignment horizontal="center" vertical="top" wrapText="1"/>
    </xf>
    <xf numFmtId="0" fontId="72" fillId="2" borderId="18" xfId="5" applyFont="1" applyFill="1" applyBorder="1" applyAlignment="1">
      <alignment horizontal="center" vertical="center" wrapText="1"/>
    </xf>
    <xf numFmtId="0" fontId="72" fillId="2" borderId="14" xfId="5" applyFont="1" applyFill="1" applyBorder="1" applyAlignment="1">
      <alignment horizontal="center" vertical="center" wrapText="1"/>
    </xf>
    <xf numFmtId="0" fontId="28" fillId="0" borderId="16" xfId="3" applyFont="1" applyBorder="1" applyAlignment="1">
      <alignment horizontal="center"/>
    </xf>
    <xf numFmtId="0" fontId="28" fillId="0" borderId="17" xfId="3" applyFont="1" applyBorder="1" applyAlignment="1">
      <alignment horizontal="center"/>
    </xf>
    <xf numFmtId="0" fontId="28" fillId="0" borderId="13" xfId="3" applyFont="1" applyBorder="1" applyAlignment="1">
      <alignment horizontal="center"/>
    </xf>
    <xf numFmtId="0" fontId="18" fillId="2" borderId="18" xfId="3" applyFill="1" applyBorder="1" applyAlignment="1">
      <alignment horizontal="center" vertical="center"/>
    </xf>
    <xf numFmtId="0" fontId="18" fillId="2" borderId="14" xfId="3" applyFill="1" applyBorder="1" applyAlignment="1">
      <alignment horizontal="center" vertical="center"/>
    </xf>
    <xf numFmtId="49" fontId="18" fillId="2" borderId="18" xfId="3" applyNumberFormat="1" applyFill="1" applyBorder="1" applyAlignment="1">
      <alignment horizontal="center" vertical="center"/>
    </xf>
    <xf numFmtId="49" fontId="18" fillId="2" borderId="14" xfId="3" applyNumberFormat="1" applyFill="1" applyBorder="1" applyAlignment="1">
      <alignment horizontal="center" vertical="center"/>
    </xf>
    <xf numFmtId="0" fontId="72" fillId="2" borderId="18" xfId="5" applyFont="1" applyFill="1" applyBorder="1" applyAlignment="1">
      <alignment horizontal="center" vertical="top" wrapText="1"/>
    </xf>
    <xf numFmtId="0" fontId="72" fillId="2" borderId="14" xfId="5" applyFont="1" applyFill="1" applyBorder="1" applyAlignment="1">
      <alignment horizontal="center" vertical="top" wrapText="1"/>
    </xf>
    <xf numFmtId="0" fontId="21" fillId="2" borderId="18" xfId="3" applyFont="1" applyFill="1" applyBorder="1" applyAlignment="1">
      <alignment horizontal="center" vertical="center" wrapText="1"/>
    </xf>
    <xf numFmtId="0" fontId="21" fillId="2" borderId="26" xfId="3" applyFont="1" applyFill="1" applyBorder="1" applyAlignment="1">
      <alignment horizontal="center" vertical="center" wrapText="1"/>
    </xf>
    <xf numFmtId="0" fontId="21" fillId="2" borderId="14" xfId="3" applyFont="1" applyFill="1" applyBorder="1" applyAlignment="1">
      <alignment horizontal="center" vertical="center" wrapText="1"/>
    </xf>
    <xf numFmtId="0" fontId="18" fillId="2" borderId="18" xfId="3" applyFont="1" applyFill="1" applyBorder="1" applyAlignment="1">
      <alignment horizontal="center" vertical="center" wrapText="1"/>
    </xf>
    <xf numFmtId="0" fontId="18" fillId="2" borderId="14" xfId="3" applyFont="1" applyFill="1" applyBorder="1" applyAlignment="1">
      <alignment horizontal="center" vertical="center" wrapText="1"/>
    </xf>
    <xf numFmtId="0" fontId="18" fillId="2" borderId="26" xfId="3" applyFill="1" applyBorder="1" applyAlignment="1">
      <alignment horizontal="center" vertical="center"/>
    </xf>
    <xf numFmtId="49" fontId="18" fillId="2" borderId="23" xfId="3" applyNumberFormat="1" applyFill="1" applyBorder="1" applyAlignment="1">
      <alignment horizontal="center" vertical="center"/>
    </xf>
    <xf numFmtId="49" fontId="18" fillId="2" borderId="27" xfId="3" applyNumberFormat="1" applyFill="1" applyBorder="1" applyAlignment="1">
      <alignment horizontal="center" vertical="center"/>
    </xf>
    <xf numFmtId="0" fontId="7" fillId="2" borderId="24" xfId="5" applyFont="1" applyFill="1" applyBorder="1" applyAlignment="1">
      <alignment horizontal="center" vertical="center" wrapText="1"/>
    </xf>
    <xf numFmtId="0" fontId="7" fillId="2" borderId="25" xfId="5" applyFont="1" applyFill="1" applyBorder="1" applyAlignment="1">
      <alignment horizontal="center" vertic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workbookViewId="0">
      <selection activeCell="D3" sqref="D3:F3"/>
    </sheetView>
  </sheetViews>
  <sheetFormatPr defaultRowHeight="12.75"/>
  <cols>
    <col min="1" max="1" width="25.140625" style="17" customWidth="1"/>
    <col min="2" max="2" width="30.42578125" style="17" customWidth="1"/>
    <col min="3" max="3" width="11.28515625" style="17" customWidth="1"/>
    <col min="4" max="4" width="15.5703125" style="17" customWidth="1"/>
    <col min="5" max="5" width="13" style="17" customWidth="1"/>
    <col min="6" max="6" width="16.140625" style="17" customWidth="1"/>
    <col min="7" max="256" width="9.140625" style="17"/>
    <col min="257" max="257" width="25.140625" style="17" customWidth="1"/>
    <col min="258" max="258" width="30.42578125" style="17" customWidth="1"/>
    <col min="259" max="259" width="11.28515625" style="17" customWidth="1"/>
    <col min="260" max="260" width="15.5703125" style="17" customWidth="1"/>
    <col min="261" max="261" width="13" style="17" customWidth="1"/>
    <col min="262" max="262" width="16.140625" style="17" customWidth="1"/>
    <col min="263" max="512" width="9.140625" style="17"/>
    <col min="513" max="513" width="25.140625" style="17" customWidth="1"/>
    <col min="514" max="514" width="30.42578125" style="17" customWidth="1"/>
    <col min="515" max="515" width="11.28515625" style="17" customWidth="1"/>
    <col min="516" max="516" width="15.5703125" style="17" customWidth="1"/>
    <col min="517" max="517" width="13" style="17" customWidth="1"/>
    <col min="518" max="518" width="16.140625" style="17" customWidth="1"/>
    <col min="519" max="768" width="9.140625" style="17"/>
    <col min="769" max="769" width="25.140625" style="17" customWidth="1"/>
    <col min="770" max="770" width="30.42578125" style="17" customWidth="1"/>
    <col min="771" max="771" width="11.28515625" style="17" customWidth="1"/>
    <col min="772" max="772" width="15.5703125" style="17" customWidth="1"/>
    <col min="773" max="773" width="13" style="17" customWidth="1"/>
    <col min="774" max="774" width="16.140625" style="17" customWidth="1"/>
    <col min="775" max="1024" width="9.140625" style="17"/>
    <col min="1025" max="1025" width="25.140625" style="17" customWidth="1"/>
    <col min="1026" max="1026" width="30.42578125" style="17" customWidth="1"/>
    <col min="1027" max="1027" width="11.28515625" style="17" customWidth="1"/>
    <col min="1028" max="1028" width="15.5703125" style="17" customWidth="1"/>
    <col min="1029" max="1029" width="13" style="17" customWidth="1"/>
    <col min="1030" max="1030" width="16.140625" style="17" customWidth="1"/>
    <col min="1031" max="1280" width="9.140625" style="17"/>
    <col min="1281" max="1281" width="25.140625" style="17" customWidth="1"/>
    <col min="1282" max="1282" width="30.42578125" style="17" customWidth="1"/>
    <col min="1283" max="1283" width="11.28515625" style="17" customWidth="1"/>
    <col min="1284" max="1284" width="15.5703125" style="17" customWidth="1"/>
    <col min="1285" max="1285" width="13" style="17" customWidth="1"/>
    <col min="1286" max="1286" width="16.140625" style="17" customWidth="1"/>
    <col min="1287" max="1536" width="9.140625" style="17"/>
    <col min="1537" max="1537" width="25.140625" style="17" customWidth="1"/>
    <col min="1538" max="1538" width="30.42578125" style="17" customWidth="1"/>
    <col min="1539" max="1539" width="11.28515625" style="17" customWidth="1"/>
    <col min="1540" max="1540" width="15.5703125" style="17" customWidth="1"/>
    <col min="1541" max="1541" width="13" style="17" customWidth="1"/>
    <col min="1542" max="1542" width="16.140625" style="17" customWidth="1"/>
    <col min="1543" max="1792" width="9.140625" style="17"/>
    <col min="1793" max="1793" width="25.140625" style="17" customWidth="1"/>
    <col min="1794" max="1794" width="30.42578125" style="17" customWidth="1"/>
    <col min="1795" max="1795" width="11.28515625" style="17" customWidth="1"/>
    <col min="1796" max="1796" width="15.5703125" style="17" customWidth="1"/>
    <col min="1797" max="1797" width="13" style="17" customWidth="1"/>
    <col min="1798" max="1798" width="16.140625" style="17" customWidth="1"/>
    <col min="1799" max="2048" width="9.140625" style="17"/>
    <col min="2049" max="2049" width="25.140625" style="17" customWidth="1"/>
    <col min="2050" max="2050" width="30.42578125" style="17" customWidth="1"/>
    <col min="2051" max="2051" width="11.28515625" style="17" customWidth="1"/>
    <col min="2052" max="2052" width="15.5703125" style="17" customWidth="1"/>
    <col min="2053" max="2053" width="13" style="17" customWidth="1"/>
    <col min="2054" max="2054" width="16.140625" style="17" customWidth="1"/>
    <col min="2055" max="2304" width="9.140625" style="17"/>
    <col min="2305" max="2305" width="25.140625" style="17" customWidth="1"/>
    <col min="2306" max="2306" width="30.42578125" style="17" customWidth="1"/>
    <col min="2307" max="2307" width="11.28515625" style="17" customWidth="1"/>
    <col min="2308" max="2308" width="15.5703125" style="17" customWidth="1"/>
    <col min="2309" max="2309" width="13" style="17" customWidth="1"/>
    <col min="2310" max="2310" width="16.140625" style="17" customWidth="1"/>
    <col min="2311" max="2560" width="9.140625" style="17"/>
    <col min="2561" max="2561" width="25.140625" style="17" customWidth="1"/>
    <col min="2562" max="2562" width="30.42578125" style="17" customWidth="1"/>
    <col min="2563" max="2563" width="11.28515625" style="17" customWidth="1"/>
    <col min="2564" max="2564" width="15.5703125" style="17" customWidth="1"/>
    <col min="2565" max="2565" width="13" style="17" customWidth="1"/>
    <col min="2566" max="2566" width="16.140625" style="17" customWidth="1"/>
    <col min="2567" max="2816" width="9.140625" style="17"/>
    <col min="2817" max="2817" width="25.140625" style="17" customWidth="1"/>
    <col min="2818" max="2818" width="30.42578125" style="17" customWidth="1"/>
    <col min="2819" max="2819" width="11.28515625" style="17" customWidth="1"/>
    <col min="2820" max="2820" width="15.5703125" style="17" customWidth="1"/>
    <col min="2821" max="2821" width="13" style="17" customWidth="1"/>
    <col min="2822" max="2822" width="16.140625" style="17" customWidth="1"/>
    <col min="2823" max="3072" width="9.140625" style="17"/>
    <col min="3073" max="3073" width="25.140625" style="17" customWidth="1"/>
    <col min="3074" max="3074" width="30.42578125" style="17" customWidth="1"/>
    <col min="3075" max="3075" width="11.28515625" style="17" customWidth="1"/>
    <col min="3076" max="3076" width="15.5703125" style="17" customWidth="1"/>
    <col min="3077" max="3077" width="13" style="17" customWidth="1"/>
    <col min="3078" max="3078" width="16.140625" style="17" customWidth="1"/>
    <col min="3079" max="3328" width="9.140625" style="17"/>
    <col min="3329" max="3329" width="25.140625" style="17" customWidth="1"/>
    <col min="3330" max="3330" width="30.42578125" style="17" customWidth="1"/>
    <col min="3331" max="3331" width="11.28515625" style="17" customWidth="1"/>
    <col min="3332" max="3332" width="15.5703125" style="17" customWidth="1"/>
    <col min="3333" max="3333" width="13" style="17" customWidth="1"/>
    <col min="3334" max="3334" width="16.140625" style="17" customWidth="1"/>
    <col min="3335" max="3584" width="9.140625" style="17"/>
    <col min="3585" max="3585" width="25.140625" style="17" customWidth="1"/>
    <col min="3586" max="3586" width="30.42578125" style="17" customWidth="1"/>
    <col min="3587" max="3587" width="11.28515625" style="17" customWidth="1"/>
    <col min="3588" max="3588" width="15.5703125" style="17" customWidth="1"/>
    <col min="3589" max="3589" width="13" style="17" customWidth="1"/>
    <col min="3590" max="3590" width="16.140625" style="17" customWidth="1"/>
    <col min="3591" max="3840" width="9.140625" style="17"/>
    <col min="3841" max="3841" width="25.140625" style="17" customWidth="1"/>
    <col min="3842" max="3842" width="30.42578125" style="17" customWidth="1"/>
    <col min="3843" max="3843" width="11.28515625" style="17" customWidth="1"/>
    <col min="3844" max="3844" width="15.5703125" style="17" customWidth="1"/>
    <col min="3845" max="3845" width="13" style="17" customWidth="1"/>
    <col min="3846" max="3846" width="16.140625" style="17" customWidth="1"/>
    <col min="3847" max="4096" width="9.140625" style="17"/>
    <col min="4097" max="4097" width="25.140625" style="17" customWidth="1"/>
    <col min="4098" max="4098" width="30.42578125" style="17" customWidth="1"/>
    <col min="4099" max="4099" width="11.28515625" style="17" customWidth="1"/>
    <col min="4100" max="4100" width="15.5703125" style="17" customWidth="1"/>
    <col min="4101" max="4101" width="13" style="17" customWidth="1"/>
    <col min="4102" max="4102" width="16.140625" style="17" customWidth="1"/>
    <col min="4103" max="4352" width="9.140625" style="17"/>
    <col min="4353" max="4353" width="25.140625" style="17" customWidth="1"/>
    <col min="4354" max="4354" width="30.42578125" style="17" customWidth="1"/>
    <col min="4355" max="4355" width="11.28515625" style="17" customWidth="1"/>
    <col min="4356" max="4356" width="15.5703125" style="17" customWidth="1"/>
    <col min="4357" max="4357" width="13" style="17" customWidth="1"/>
    <col min="4358" max="4358" width="16.140625" style="17" customWidth="1"/>
    <col min="4359" max="4608" width="9.140625" style="17"/>
    <col min="4609" max="4609" width="25.140625" style="17" customWidth="1"/>
    <col min="4610" max="4610" width="30.42578125" style="17" customWidth="1"/>
    <col min="4611" max="4611" width="11.28515625" style="17" customWidth="1"/>
    <col min="4612" max="4612" width="15.5703125" style="17" customWidth="1"/>
    <col min="4613" max="4613" width="13" style="17" customWidth="1"/>
    <col min="4614" max="4614" width="16.140625" style="17" customWidth="1"/>
    <col min="4615" max="4864" width="9.140625" style="17"/>
    <col min="4865" max="4865" width="25.140625" style="17" customWidth="1"/>
    <col min="4866" max="4866" width="30.42578125" style="17" customWidth="1"/>
    <col min="4867" max="4867" width="11.28515625" style="17" customWidth="1"/>
    <col min="4868" max="4868" width="15.5703125" style="17" customWidth="1"/>
    <col min="4869" max="4869" width="13" style="17" customWidth="1"/>
    <col min="4870" max="4870" width="16.140625" style="17" customWidth="1"/>
    <col min="4871" max="5120" width="9.140625" style="17"/>
    <col min="5121" max="5121" width="25.140625" style="17" customWidth="1"/>
    <col min="5122" max="5122" width="30.42578125" style="17" customWidth="1"/>
    <col min="5123" max="5123" width="11.28515625" style="17" customWidth="1"/>
    <col min="5124" max="5124" width="15.5703125" style="17" customWidth="1"/>
    <col min="5125" max="5125" width="13" style="17" customWidth="1"/>
    <col min="5126" max="5126" width="16.140625" style="17" customWidth="1"/>
    <col min="5127" max="5376" width="9.140625" style="17"/>
    <col min="5377" max="5377" width="25.140625" style="17" customWidth="1"/>
    <col min="5378" max="5378" width="30.42578125" style="17" customWidth="1"/>
    <col min="5379" max="5379" width="11.28515625" style="17" customWidth="1"/>
    <col min="5380" max="5380" width="15.5703125" style="17" customWidth="1"/>
    <col min="5381" max="5381" width="13" style="17" customWidth="1"/>
    <col min="5382" max="5382" width="16.140625" style="17" customWidth="1"/>
    <col min="5383" max="5632" width="9.140625" style="17"/>
    <col min="5633" max="5633" width="25.140625" style="17" customWidth="1"/>
    <col min="5634" max="5634" width="30.42578125" style="17" customWidth="1"/>
    <col min="5635" max="5635" width="11.28515625" style="17" customWidth="1"/>
    <col min="5636" max="5636" width="15.5703125" style="17" customWidth="1"/>
    <col min="5637" max="5637" width="13" style="17" customWidth="1"/>
    <col min="5638" max="5638" width="16.140625" style="17" customWidth="1"/>
    <col min="5639" max="5888" width="9.140625" style="17"/>
    <col min="5889" max="5889" width="25.140625" style="17" customWidth="1"/>
    <col min="5890" max="5890" width="30.42578125" style="17" customWidth="1"/>
    <col min="5891" max="5891" width="11.28515625" style="17" customWidth="1"/>
    <col min="5892" max="5892" width="15.5703125" style="17" customWidth="1"/>
    <col min="5893" max="5893" width="13" style="17" customWidth="1"/>
    <col min="5894" max="5894" width="16.140625" style="17" customWidth="1"/>
    <col min="5895" max="6144" width="9.140625" style="17"/>
    <col min="6145" max="6145" width="25.140625" style="17" customWidth="1"/>
    <col min="6146" max="6146" width="30.42578125" style="17" customWidth="1"/>
    <col min="6147" max="6147" width="11.28515625" style="17" customWidth="1"/>
    <col min="6148" max="6148" width="15.5703125" style="17" customWidth="1"/>
    <col min="6149" max="6149" width="13" style="17" customWidth="1"/>
    <col min="6150" max="6150" width="16.140625" style="17" customWidth="1"/>
    <col min="6151" max="6400" width="9.140625" style="17"/>
    <col min="6401" max="6401" width="25.140625" style="17" customWidth="1"/>
    <col min="6402" max="6402" width="30.42578125" style="17" customWidth="1"/>
    <col min="6403" max="6403" width="11.28515625" style="17" customWidth="1"/>
    <col min="6404" max="6404" width="15.5703125" style="17" customWidth="1"/>
    <col min="6405" max="6405" width="13" style="17" customWidth="1"/>
    <col min="6406" max="6406" width="16.140625" style="17" customWidth="1"/>
    <col min="6407" max="6656" width="9.140625" style="17"/>
    <col min="6657" max="6657" width="25.140625" style="17" customWidth="1"/>
    <col min="6658" max="6658" width="30.42578125" style="17" customWidth="1"/>
    <col min="6659" max="6659" width="11.28515625" style="17" customWidth="1"/>
    <col min="6660" max="6660" width="15.5703125" style="17" customWidth="1"/>
    <col min="6661" max="6661" width="13" style="17" customWidth="1"/>
    <col min="6662" max="6662" width="16.140625" style="17" customWidth="1"/>
    <col min="6663" max="6912" width="9.140625" style="17"/>
    <col min="6913" max="6913" width="25.140625" style="17" customWidth="1"/>
    <col min="6914" max="6914" width="30.42578125" style="17" customWidth="1"/>
    <col min="6915" max="6915" width="11.28515625" style="17" customWidth="1"/>
    <col min="6916" max="6916" width="15.5703125" style="17" customWidth="1"/>
    <col min="6917" max="6917" width="13" style="17" customWidth="1"/>
    <col min="6918" max="6918" width="16.140625" style="17" customWidth="1"/>
    <col min="6919" max="7168" width="9.140625" style="17"/>
    <col min="7169" max="7169" width="25.140625" style="17" customWidth="1"/>
    <col min="7170" max="7170" width="30.42578125" style="17" customWidth="1"/>
    <col min="7171" max="7171" width="11.28515625" style="17" customWidth="1"/>
    <col min="7172" max="7172" width="15.5703125" style="17" customWidth="1"/>
    <col min="7173" max="7173" width="13" style="17" customWidth="1"/>
    <col min="7174" max="7174" width="16.140625" style="17" customWidth="1"/>
    <col min="7175" max="7424" width="9.140625" style="17"/>
    <col min="7425" max="7425" width="25.140625" style="17" customWidth="1"/>
    <col min="7426" max="7426" width="30.42578125" style="17" customWidth="1"/>
    <col min="7427" max="7427" width="11.28515625" style="17" customWidth="1"/>
    <col min="7428" max="7428" width="15.5703125" style="17" customWidth="1"/>
    <col min="7429" max="7429" width="13" style="17" customWidth="1"/>
    <col min="7430" max="7430" width="16.140625" style="17" customWidth="1"/>
    <col min="7431" max="7680" width="9.140625" style="17"/>
    <col min="7681" max="7681" width="25.140625" style="17" customWidth="1"/>
    <col min="7682" max="7682" width="30.42578125" style="17" customWidth="1"/>
    <col min="7683" max="7683" width="11.28515625" style="17" customWidth="1"/>
    <col min="7684" max="7684" width="15.5703125" style="17" customWidth="1"/>
    <col min="7685" max="7685" width="13" style="17" customWidth="1"/>
    <col min="7686" max="7686" width="16.140625" style="17" customWidth="1"/>
    <col min="7687" max="7936" width="9.140625" style="17"/>
    <col min="7937" max="7937" width="25.140625" style="17" customWidth="1"/>
    <col min="7938" max="7938" width="30.42578125" style="17" customWidth="1"/>
    <col min="7939" max="7939" width="11.28515625" style="17" customWidth="1"/>
    <col min="7940" max="7940" width="15.5703125" style="17" customWidth="1"/>
    <col min="7941" max="7941" width="13" style="17" customWidth="1"/>
    <col min="7942" max="7942" width="16.140625" style="17" customWidth="1"/>
    <col min="7943" max="8192" width="9.140625" style="17"/>
    <col min="8193" max="8193" width="25.140625" style="17" customWidth="1"/>
    <col min="8194" max="8194" width="30.42578125" style="17" customWidth="1"/>
    <col min="8195" max="8195" width="11.28515625" style="17" customWidth="1"/>
    <col min="8196" max="8196" width="15.5703125" style="17" customWidth="1"/>
    <col min="8197" max="8197" width="13" style="17" customWidth="1"/>
    <col min="8198" max="8198" width="16.140625" style="17" customWidth="1"/>
    <col min="8199" max="8448" width="9.140625" style="17"/>
    <col min="8449" max="8449" width="25.140625" style="17" customWidth="1"/>
    <col min="8450" max="8450" width="30.42578125" style="17" customWidth="1"/>
    <col min="8451" max="8451" width="11.28515625" style="17" customWidth="1"/>
    <col min="8452" max="8452" width="15.5703125" style="17" customWidth="1"/>
    <col min="8453" max="8453" width="13" style="17" customWidth="1"/>
    <col min="8454" max="8454" width="16.140625" style="17" customWidth="1"/>
    <col min="8455" max="8704" width="9.140625" style="17"/>
    <col min="8705" max="8705" width="25.140625" style="17" customWidth="1"/>
    <col min="8706" max="8706" width="30.42578125" style="17" customWidth="1"/>
    <col min="8707" max="8707" width="11.28515625" style="17" customWidth="1"/>
    <col min="8708" max="8708" width="15.5703125" style="17" customWidth="1"/>
    <col min="8709" max="8709" width="13" style="17" customWidth="1"/>
    <col min="8710" max="8710" width="16.140625" style="17" customWidth="1"/>
    <col min="8711" max="8960" width="9.140625" style="17"/>
    <col min="8961" max="8961" width="25.140625" style="17" customWidth="1"/>
    <col min="8962" max="8962" width="30.42578125" style="17" customWidth="1"/>
    <col min="8963" max="8963" width="11.28515625" style="17" customWidth="1"/>
    <col min="8964" max="8964" width="15.5703125" style="17" customWidth="1"/>
    <col min="8965" max="8965" width="13" style="17" customWidth="1"/>
    <col min="8966" max="8966" width="16.140625" style="17" customWidth="1"/>
    <col min="8967" max="9216" width="9.140625" style="17"/>
    <col min="9217" max="9217" width="25.140625" style="17" customWidth="1"/>
    <col min="9218" max="9218" width="30.42578125" style="17" customWidth="1"/>
    <col min="9219" max="9219" width="11.28515625" style="17" customWidth="1"/>
    <col min="9220" max="9220" width="15.5703125" style="17" customWidth="1"/>
    <col min="9221" max="9221" width="13" style="17" customWidth="1"/>
    <col min="9222" max="9222" width="16.140625" style="17" customWidth="1"/>
    <col min="9223" max="9472" width="9.140625" style="17"/>
    <col min="9473" max="9473" width="25.140625" style="17" customWidth="1"/>
    <col min="9474" max="9474" width="30.42578125" style="17" customWidth="1"/>
    <col min="9475" max="9475" width="11.28515625" style="17" customWidth="1"/>
    <col min="9476" max="9476" width="15.5703125" style="17" customWidth="1"/>
    <col min="9477" max="9477" width="13" style="17" customWidth="1"/>
    <col min="9478" max="9478" width="16.140625" style="17" customWidth="1"/>
    <col min="9479" max="9728" width="9.140625" style="17"/>
    <col min="9729" max="9729" width="25.140625" style="17" customWidth="1"/>
    <col min="9730" max="9730" width="30.42578125" style="17" customWidth="1"/>
    <col min="9731" max="9731" width="11.28515625" style="17" customWidth="1"/>
    <col min="9732" max="9732" width="15.5703125" style="17" customWidth="1"/>
    <col min="9733" max="9733" width="13" style="17" customWidth="1"/>
    <col min="9734" max="9734" width="16.140625" style="17" customWidth="1"/>
    <col min="9735" max="9984" width="9.140625" style="17"/>
    <col min="9985" max="9985" width="25.140625" style="17" customWidth="1"/>
    <col min="9986" max="9986" width="30.42578125" style="17" customWidth="1"/>
    <col min="9987" max="9987" width="11.28515625" style="17" customWidth="1"/>
    <col min="9988" max="9988" width="15.5703125" style="17" customWidth="1"/>
    <col min="9989" max="9989" width="13" style="17" customWidth="1"/>
    <col min="9990" max="9990" width="16.140625" style="17" customWidth="1"/>
    <col min="9991" max="10240" width="9.140625" style="17"/>
    <col min="10241" max="10241" width="25.140625" style="17" customWidth="1"/>
    <col min="10242" max="10242" width="30.42578125" style="17" customWidth="1"/>
    <col min="10243" max="10243" width="11.28515625" style="17" customWidth="1"/>
    <col min="10244" max="10244" width="15.5703125" style="17" customWidth="1"/>
    <col min="10245" max="10245" width="13" style="17" customWidth="1"/>
    <col min="10246" max="10246" width="16.140625" style="17" customWidth="1"/>
    <col min="10247" max="10496" width="9.140625" style="17"/>
    <col min="10497" max="10497" width="25.140625" style="17" customWidth="1"/>
    <col min="10498" max="10498" width="30.42578125" style="17" customWidth="1"/>
    <col min="10499" max="10499" width="11.28515625" style="17" customWidth="1"/>
    <col min="10500" max="10500" width="15.5703125" style="17" customWidth="1"/>
    <col min="10501" max="10501" width="13" style="17" customWidth="1"/>
    <col min="10502" max="10502" width="16.140625" style="17" customWidth="1"/>
    <col min="10503" max="10752" width="9.140625" style="17"/>
    <col min="10753" max="10753" width="25.140625" style="17" customWidth="1"/>
    <col min="10754" max="10754" width="30.42578125" style="17" customWidth="1"/>
    <col min="10755" max="10755" width="11.28515625" style="17" customWidth="1"/>
    <col min="10756" max="10756" width="15.5703125" style="17" customWidth="1"/>
    <col min="10757" max="10757" width="13" style="17" customWidth="1"/>
    <col min="10758" max="10758" width="16.140625" style="17" customWidth="1"/>
    <col min="10759" max="11008" width="9.140625" style="17"/>
    <col min="11009" max="11009" width="25.140625" style="17" customWidth="1"/>
    <col min="11010" max="11010" width="30.42578125" style="17" customWidth="1"/>
    <col min="11011" max="11011" width="11.28515625" style="17" customWidth="1"/>
    <col min="11012" max="11012" width="15.5703125" style="17" customWidth="1"/>
    <col min="11013" max="11013" width="13" style="17" customWidth="1"/>
    <col min="11014" max="11014" width="16.140625" style="17" customWidth="1"/>
    <col min="11015" max="11264" width="9.140625" style="17"/>
    <col min="11265" max="11265" width="25.140625" style="17" customWidth="1"/>
    <col min="11266" max="11266" width="30.42578125" style="17" customWidth="1"/>
    <col min="11267" max="11267" width="11.28515625" style="17" customWidth="1"/>
    <col min="11268" max="11268" width="15.5703125" style="17" customWidth="1"/>
    <col min="11269" max="11269" width="13" style="17" customWidth="1"/>
    <col min="11270" max="11270" width="16.140625" style="17" customWidth="1"/>
    <col min="11271" max="11520" width="9.140625" style="17"/>
    <col min="11521" max="11521" width="25.140625" style="17" customWidth="1"/>
    <col min="11522" max="11522" width="30.42578125" style="17" customWidth="1"/>
    <col min="11523" max="11523" width="11.28515625" style="17" customWidth="1"/>
    <col min="11524" max="11524" width="15.5703125" style="17" customWidth="1"/>
    <col min="11525" max="11525" width="13" style="17" customWidth="1"/>
    <col min="11526" max="11526" width="16.140625" style="17" customWidth="1"/>
    <col min="11527" max="11776" width="9.140625" style="17"/>
    <col min="11777" max="11777" width="25.140625" style="17" customWidth="1"/>
    <col min="11778" max="11778" width="30.42578125" style="17" customWidth="1"/>
    <col min="11779" max="11779" width="11.28515625" style="17" customWidth="1"/>
    <col min="11780" max="11780" width="15.5703125" style="17" customWidth="1"/>
    <col min="11781" max="11781" width="13" style="17" customWidth="1"/>
    <col min="11782" max="11782" width="16.140625" style="17" customWidth="1"/>
    <col min="11783" max="12032" width="9.140625" style="17"/>
    <col min="12033" max="12033" width="25.140625" style="17" customWidth="1"/>
    <col min="12034" max="12034" width="30.42578125" style="17" customWidth="1"/>
    <col min="12035" max="12035" width="11.28515625" style="17" customWidth="1"/>
    <col min="12036" max="12036" width="15.5703125" style="17" customWidth="1"/>
    <col min="12037" max="12037" width="13" style="17" customWidth="1"/>
    <col min="12038" max="12038" width="16.140625" style="17" customWidth="1"/>
    <col min="12039" max="12288" width="9.140625" style="17"/>
    <col min="12289" max="12289" width="25.140625" style="17" customWidth="1"/>
    <col min="12290" max="12290" width="30.42578125" style="17" customWidth="1"/>
    <col min="12291" max="12291" width="11.28515625" style="17" customWidth="1"/>
    <col min="12292" max="12292" width="15.5703125" style="17" customWidth="1"/>
    <col min="12293" max="12293" width="13" style="17" customWidth="1"/>
    <col min="12294" max="12294" width="16.140625" style="17" customWidth="1"/>
    <col min="12295" max="12544" width="9.140625" style="17"/>
    <col min="12545" max="12545" width="25.140625" style="17" customWidth="1"/>
    <col min="12546" max="12546" width="30.42578125" style="17" customWidth="1"/>
    <col min="12547" max="12547" width="11.28515625" style="17" customWidth="1"/>
    <col min="12548" max="12548" width="15.5703125" style="17" customWidth="1"/>
    <col min="12549" max="12549" width="13" style="17" customWidth="1"/>
    <col min="12550" max="12550" width="16.140625" style="17" customWidth="1"/>
    <col min="12551" max="12800" width="9.140625" style="17"/>
    <col min="12801" max="12801" width="25.140625" style="17" customWidth="1"/>
    <col min="12802" max="12802" width="30.42578125" style="17" customWidth="1"/>
    <col min="12803" max="12803" width="11.28515625" style="17" customWidth="1"/>
    <col min="12804" max="12804" width="15.5703125" style="17" customWidth="1"/>
    <col min="12805" max="12805" width="13" style="17" customWidth="1"/>
    <col min="12806" max="12806" width="16.140625" style="17" customWidth="1"/>
    <col min="12807" max="13056" width="9.140625" style="17"/>
    <col min="13057" max="13057" width="25.140625" style="17" customWidth="1"/>
    <col min="13058" max="13058" width="30.42578125" style="17" customWidth="1"/>
    <col min="13059" max="13059" width="11.28515625" style="17" customWidth="1"/>
    <col min="13060" max="13060" width="15.5703125" style="17" customWidth="1"/>
    <col min="13061" max="13061" width="13" style="17" customWidth="1"/>
    <col min="13062" max="13062" width="16.140625" style="17" customWidth="1"/>
    <col min="13063" max="13312" width="9.140625" style="17"/>
    <col min="13313" max="13313" width="25.140625" style="17" customWidth="1"/>
    <col min="13314" max="13314" width="30.42578125" style="17" customWidth="1"/>
    <col min="13315" max="13315" width="11.28515625" style="17" customWidth="1"/>
    <col min="13316" max="13316" width="15.5703125" style="17" customWidth="1"/>
    <col min="13317" max="13317" width="13" style="17" customWidth="1"/>
    <col min="13318" max="13318" width="16.140625" style="17" customWidth="1"/>
    <col min="13319" max="13568" width="9.140625" style="17"/>
    <col min="13569" max="13569" width="25.140625" style="17" customWidth="1"/>
    <col min="13570" max="13570" width="30.42578125" style="17" customWidth="1"/>
    <col min="13571" max="13571" width="11.28515625" style="17" customWidth="1"/>
    <col min="13572" max="13572" width="15.5703125" style="17" customWidth="1"/>
    <col min="13573" max="13573" width="13" style="17" customWidth="1"/>
    <col min="13574" max="13574" width="16.140625" style="17" customWidth="1"/>
    <col min="13575" max="13824" width="9.140625" style="17"/>
    <col min="13825" max="13825" width="25.140625" style="17" customWidth="1"/>
    <col min="13826" max="13826" width="30.42578125" style="17" customWidth="1"/>
    <col min="13827" max="13827" width="11.28515625" style="17" customWidth="1"/>
    <col min="13828" max="13828" width="15.5703125" style="17" customWidth="1"/>
    <col min="13829" max="13829" width="13" style="17" customWidth="1"/>
    <col min="13830" max="13830" width="16.140625" style="17" customWidth="1"/>
    <col min="13831" max="14080" width="9.140625" style="17"/>
    <col min="14081" max="14081" width="25.140625" style="17" customWidth="1"/>
    <col min="14082" max="14082" width="30.42578125" style="17" customWidth="1"/>
    <col min="14083" max="14083" width="11.28515625" style="17" customWidth="1"/>
    <col min="14084" max="14084" width="15.5703125" style="17" customWidth="1"/>
    <col min="14085" max="14085" width="13" style="17" customWidth="1"/>
    <col min="14086" max="14086" width="16.140625" style="17" customWidth="1"/>
    <col min="14087" max="14336" width="9.140625" style="17"/>
    <col min="14337" max="14337" width="25.140625" style="17" customWidth="1"/>
    <col min="14338" max="14338" width="30.42578125" style="17" customWidth="1"/>
    <col min="14339" max="14339" width="11.28515625" style="17" customWidth="1"/>
    <col min="14340" max="14340" width="15.5703125" style="17" customWidth="1"/>
    <col min="14341" max="14341" width="13" style="17" customWidth="1"/>
    <col min="14342" max="14342" width="16.140625" style="17" customWidth="1"/>
    <col min="14343" max="14592" width="9.140625" style="17"/>
    <col min="14593" max="14593" width="25.140625" style="17" customWidth="1"/>
    <col min="14594" max="14594" width="30.42578125" style="17" customWidth="1"/>
    <col min="14595" max="14595" width="11.28515625" style="17" customWidth="1"/>
    <col min="14596" max="14596" width="15.5703125" style="17" customWidth="1"/>
    <col min="14597" max="14597" width="13" style="17" customWidth="1"/>
    <col min="14598" max="14598" width="16.140625" style="17" customWidth="1"/>
    <col min="14599" max="14848" width="9.140625" style="17"/>
    <col min="14849" max="14849" width="25.140625" style="17" customWidth="1"/>
    <col min="14850" max="14850" width="30.42578125" style="17" customWidth="1"/>
    <col min="14851" max="14851" width="11.28515625" style="17" customWidth="1"/>
    <col min="14852" max="14852" width="15.5703125" style="17" customWidth="1"/>
    <col min="14853" max="14853" width="13" style="17" customWidth="1"/>
    <col min="14854" max="14854" width="16.140625" style="17" customWidth="1"/>
    <col min="14855" max="15104" width="9.140625" style="17"/>
    <col min="15105" max="15105" width="25.140625" style="17" customWidth="1"/>
    <col min="15106" max="15106" width="30.42578125" style="17" customWidth="1"/>
    <col min="15107" max="15107" width="11.28515625" style="17" customWidth="1"/>
    <col min="15108" max="15108" width="15.5703125" style="17" customWidth="1"/>
    <col min="15109" max="15109" width="13" style="17" customWidth="1"/>
    <col min="15110" max="15110" width="16.140625" style="17" customWidth="1"/>
    <col min="15111" max="15360" width="9.140625" style="17"/>
    <col min="15361" max="15361" width="25.140625" style="17" customWidth="1"/>
    <col min="15362" max="15362" width="30.42578125" style="17" customWidth="1"/>
    <col min="15363" max="15363" width="11.28515625" style="17" customWidth="1"/>
    <col min="15364" max="15364" width="15.5703125" style="17" customWidth="1"/>
    <col min="15365" max="15365" width="13" style="17" customWidth="1"/>
    <col min="15366" max="15366" width="16.140625" style="17" customWidth="1"/>
    <col min="15367" max="15616" width="9.140625" style="17"/>
    <col min="15617" max="15617" width="25.140625" style="17" customWidth="1"/>
    <col min="15618" max="15618" width="30.42578125" style="17" customWidth="1"/>
    <col min="15619" max="15619" width="11.28515625" style="17" customWidth="1"/>
    <col min="15620" max="15620" width="15.5703125" style="17" customWidth="1"/>
    <col min="15621" max="15621" width="13" style="17" customWidth="1"/>
    <col min="15622" max="15622" width="16.140625" style="17" customWidth="1"/>
    <col min="15623" max="15872" width="9.140625" style="17"/>
    <col min="15873" max="15873" width="25.140625" style="17" customWidth="1"/>
    <col min="15874" max="15874" width="30.42578125" style="17" customWidth="1"/>
    <col min="15875" max="15875" width="11.28515625" style="17" customWidth="1"/>
    <col min="15876" max="15876" width="15.5703125" style="17" customWidth="1"/>
    <col min="15877" max="15877" width="13" style="17" customWidth="1"/>
    <col min="15878" max="15878" width="16.140625" style="17" customWidth="1"/>
    <col min="15879" max="16128" width="9.140625" style="17"/>
    <col min="16129" max="16129" width="25.140625" style="17" customWidth="1"/>
    <col min="16130" max="16130" width="30.42578125" style="17" customWidth="1"/>
    <col min="16131" max="16131" width="11.28515625" style="17" customWidth="1"/>
    <col min="16132" max="16132" width="15.5703125" style="17" customWidth="1"/>
    <col min="16133" max="16133" width="13" style="17" customWidth="1"/>
    <col min="16134" max="16134" width="16.140625" style="17" customWidth="1"/>
    <col min="16135" max="16384" width="9.140625" style="17"/>
  </cols>
  <sheetData>
    <row r="2" spans="1:6" ht="18.75">
      <c r="A2" s="238"/>
      <c r="D2" s="217" t="s">
        <v>283</v>
      </c>
      <c r="E2" s="33"/>
      <c r="F2" s="33"/>
    </row>
    <row r="3" spans="1:6" ht="15.75">
      <c r="A3" s="238"/>
      <c r="D3" s="249" t="s">
        <v>1</v>
      </c>
      <c r="E3" s="249"/>
      <c r="F3" s="249"/>
    </row>
    <row r="4" spans="1:6" ht="18.75">
      <c r="A4" s="238"/>
      <c r="D4" s="239" t="s">
        <v>192</v>
      </c>
      <c r="E4" s="126"/>
      <c r="F4" s="126"/>
    </row>
    <row r="5" spans="1:6" ht="15.75">
      <c r="A5" s="250" t="s">
        <v>271</v>
      </c>
      <c r="B5" s="250"/>
      <c r="C5" s="250"/>
      <c r="D5" s="250"/>
      <c r="E5" s="250"/>
      <c r="F5" s="250"/>
    </row>
    <row r="6" spans="1:6" ht="19.5" thickBot="1">
      <c r="B6" s="81"/>
      <c r="C6" s="81"/>
      <c r="D6" s="81"/>
      <c r="E6" s="81"/>
      <c r="F6" s="240" t="s">
        <v>272</v>
      </c>
    </row>
    <row r="7" spans="1:6" ht="18.75" customHeight="1" thickBot="1">
      <c r="A7" s="251" t="s">
        <v>196</v>
      </c>
      <c r="B7" s="251" t="s">
        <v>273</v>
      </c>
      <c r="C7" s="251" t="s">
        <v>6</v>
      </c>
      <c r="D7" s="251" t="s">
        <v>71</v>
      </c>
      <c r="E7" s="253" t="s">
        <v>72</v>
      </c>
      <c r="F7" s="254"/>
    </row>
    <row r="8" spans="1:6" ht="57" thickBot="1">
      <c r="A8" s="252"/>
      <c r="B8" s="252"/>
      <c r="C8" s="252"/>
      <c r="D8" s="252"/>
      <c r="E8" s="241" t="s">
        <v>274</v>
      </c>
      <c r="F8" s="241" t="s">
        <v>275</v>
      </c>
    </row>
    <row r="9" spans="1:6" ht="19.5" thickBot="1">
      <c r="A9" s="242">
        <v>1</v>
      </c>
      <c r="B9" s="241">
        <v>2</v>
      </c>
      <c r="C9" s="241">
        <v>3</v>
      </c>
      <c r="D9" s="241">
        <v>4</v>
      </c>
      <c r="E9" s="241">
        <v>5</v>
      </c>
      <c r="F9" s="241">
        <v>6</v>
      </c>
    </row>
    <row r="10" spans="1:6" ht="19.5" thickBot="1">
      <c r="A10" s="246" t="s">
        <v>276</v>
      </c>
      <c r="B10" s="247"/>
      <c r="C10" s="247"/>
      <c r="D10" s="247"/>
      <c r="E10" s="247"/>
      <c r="F10" s="248"/>
    </row>
    <row r="11" spans="1:6" ht="19.5" thickBot="1">
      <c r="A11" s="242">
        <v>200000</v>
      </c>
      <c r="B11" s="243" t="s">
        <v>277</v>
      </c>
      <c r="C11" s="244">
        <f>C12</f>
        <v>-5256615</v>
      </c>
      <c r="D11" s="244">
        <f>D12</f>
        <v>-5256615</v>
      </c>
      <c r="E11" s="244">
        <f>E13</f>
        <v>5256615</v>
      </c>
      <c r="F11" s="244">
        <f>F13</f>
        <v>5256615</v>
      </c>
    </row>
    <row r="12" spans="1:6" ht="66.75" customHeight="1" thickBot="1">
      <c r="A12" s="242">
        <v>208000</v>
      </c>
      <c r="B12" s="243" t="s">
        <v>278</v>
      </c>
      <c r="C12" s="244">
        <f>D12</f>
        <v>-5256615</v>
      </c>
      <c r="D12" s="244">
        <v>-5256615</v>
      </c>
      <c r="E12" s="244"/>
      <c r="F12" s="244"/>
    </row>
    <row r="13" spans="1:6" ht="57" customHeight="1" thickBot="1">
      <c r="A13" s="242">
        <v>208400</v>
      </c>
      <c r="B13" s="243" t="s">
        <v>279</v>
      </c>
      <c r="C13" s="244">
        <f>E13</f>
        <v>5256615</v>
      </c>
      <c r="D13" s="244"/>
      <c r="E13" s="244">
        <v>5256615</v>
      </c>
      <c r="F13" s="244">
        <f>E13</f>
        <v>5256615</v>
      </c>
    </row>
    <row r="14" spans="1:6" ht="50.25" customHeight="1" thickBot="1">
      <c r="A14" s="242" t="s">
        <v>234</v>
      </c>
      <c r="B14" s="243" t="s">
        <v>280</v>
      </c>
      <c r="C14" s="241">
        <f>C12+C13</f>
        <v>0</v>
      </c>
      <c r="D14" s="244">
        <f>D12+D13</f>
        <v>-5256615</v>
      </c>
      <c r="E14" s="244">
        <f>E12+E13</f>
        <v>5256615</v>
      </c>
      <c r="F14" s="244">
        <f>F12+F13</f>
        <v>5256615</v>
      </c>
    </row>
    <row r="15" spans="1:6" ht="19.5" thickBot="1">
      <c r="A15" s="246" t="s">
        <v>281</v>
      </c>
      <c r="B15" s="247"/>
      <c r="C15" s="247"/>
      <c r="D15" s="247"/>
      <c r="E15" s="247"/>
      <c r="F15" s="248"/>
    </row>
    <row r="16" spans="1:6" ht="26.25" thickBot="1">
      <c r="A16" s="242">
        <v>600000</v>
      </c>
      <c r="B16" s="243" t="s">
        <v>282</v>
      </c>
      <c r="C16" s="244"/>
      <c r="D16" s="244"/>
      <c r="E16" s="244"/>
      <c r="F16" s="244"/>
    </row>
    <row r="17" spans="1:6" ht="39" thickBot="1">
      <c r="A17" s="242">
        <v>602400</v>
      </c>
      <c r="B17" s="243" t="s">
        <v>279</v>
      </c>
      <c r="C17" s="244">
        <f>D17</f>
        <v>-5256615</v>
      </c>
      <c r="D17" s="244">
        <v>-5256615</v>
      </c>
      <c r="E17" s="244"/>
      <c r="F17" s="244"/>
    </row>
    <row r="18" spans="1:6" ht="45.75" customHeight="1" thickBot="1">
      <c r="A18" s="242">
        <v>602400</v>
      </c>
      <c r="B18" s="243" t="s">
        <v>279</v>
      </c>
      <c r="C18" s="244">
        <f>E18</f>
        <v>5256615</v>
      </c>
      <c r="D18" s="244"/>
      <c r="E18" s="244">
        <v>5256615</v>
      </c>
      <c r="F18" s="244">
        <f>E18</f>
        <v>5256615</v>
      </c>
    </row>
    <row r="19" spans="1:6" ht="19.5" hidden="1" thickBot="1">
      <c r="A19" s="242"/>
      <c r="B19" s="243"/>
      <c r="C19" s="244"/>
      <c r="D19" s="244"/>
      <c r="E19" s="244"/>
      <c r="F19" s="244"/>
    </row>
    <row r="20" spans="1:6" ht="48" customHeight="1" thickBot="1">
      <c r="A20" s="242" t="s">
        <v>234</v>
      </c>
      <c r="B20" s="244" t="s">
        <v>280</v>
      </c>
      <c r="C20" s="241">
        <f>C17+C18</f>
        <v>0</v>
      </c>
      <c r="D20" s="244">
        <f>D17+D18</f>
        <v>-5256615</v>
      </c>
      <c r="E20" s="244">
        <f>E17+E18</f>
        <v>5256615</v>
      </c>
      <c r="F20" s="244">
        <f>F17+F18</f>
        <v>5256615</v>
      </c>
    </row>
    <row r="22" spans="1:6" s="245" customFormat="1" ht="27.75" customHeight="1">
      <c r="A22" s="33" t="s">
        <v>28</v>
      </c>
      <c r="B22" s="33"/>
      <c r="C22" s="33"/>
      <c r="D22" s="33" t="s">
        <v>29</v>
      </c>
      <c r="E22" s="33"/>
    </row>
  </sheetData>
  <mergeCells count="9">
    <mergeCell ref="A10:F10"/>
    <mergeCell ref="A15:F15"/>
    <mergeCell ref="D3:F3"/>
    <mergeCell ref="A5:F5"/>
    <mergeCell ref="A7:A8"/>
    <mergeCell ref="B7:B8"/>
    <mergeCell ref="C7:C8"/>
    <mergeCell ref="D7:D8"/>
    <mergeCell ref="E7:F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zoomScaleNormal="100" zoomScaleSheetLayoutView="100" workbookViewId="0">
      <selection activeCell="C77" sqref="C77"/>
    </sheetView>
  </sheetViews>
  <sheetFormatPr defaultColWidth="9.140625" defaultRowHeight="12.75"/>
  <cols>
    <col min="1" max="1" width="9.5703125" style="124" customWidth="1"/>
    <col min="2" max="2" width="42.28515625" style="124" customWidth="1"/>
    <col min="3" max="3" width="17.140625" style="124" customWidth="1"/>
    <col min="4" max="4" width="13" style="218" customWidth="1"/>
    <col min="5" max="5" width="11.140625" style="124" customWidth="1"/>
    <col min="6" max="6" width="13.85546875" style="124" customWidth="1"/>
    <col min="7" max="7" width="9.28515625" style="124" bestFit="1" customWidth="1"/>
    <col min="8" max="8" width="9.140625" style="124"/>
    <col min="9" max="9" width="10.140625" style="124" bestFit="1" customWidth="1"/>
    <col min="10" max="256" width="9.140625" style="124"/>
    <col min="257" max="257" width="9.5703125" style="124" customWidth="1"/>
    <col min="258" max="258" width="42.28515625" style="124" customWidth="1"/>
    <col min="259" max="259" width="17.140625" style="124" customWidth="1"/>
    <col min="260" max="260" width="13" style="124" customWidth="1"/>
    <col min="261" max="261" width="11.140625" style="124" customWidth="1"/>
    <col min="262" max="262" width="13.85546875" style="124" customWidth="1"/>
    <col min="263" max="263" width="9.28515625" style="124" bestFit="1" customWidth="1"/>
    <col min="264" max="264" width="9.140625" style="124"/>
    <col min="265" max="265" width="10.140625" style="124" bestFit="1" customWidth="1"/>
    <col min="266" max="512" width="9.140625" style="124"/>
    <col min="513" max="513" width="9.5703125" style="124" customWidth="1"/>
    <col min="514" max="514" width="42.28515625" style="124" customWidth="1"/>
    <col min="515" max="515" width="17.140625" style="124" customWidth="1"/>
    <col min="516" max="516" width="13" style="124" customWidth="1"/>
    <col min="517" max="517" width="11.140625" style="124" customWidth="1"/>
    <col min="518" max="518" width="13.85546875" style="124" customWidth="1"/>
    <col min="519" max="519" width="9.28515625" style="124" bestFit="1" customWidth="1"/>
    <col min="520" max="520" width="9.140625" style="124"/>
    <col min="521" max="521" width="10.140625" style="124" bestFit="1" customWidth="1"/>
    <col min="522" max="768" width="9.140625" style="124"/>
    <col min="769" max="769" width="9.5703125" style="124" customWidth="1"/>
    <col min="770" max="770" width="42.28515625" style="124" customWidth="1"/>
    <col min="771" max="771" width="17.140625" style="124" customWidth="1"/>
    <col min="772" max="772" width="13" style="124" customWidth="1"/>
    <col min="773" max="773" width="11.140625" style="124" customWidth="1"/>
    <col min="774" max="774" width="13.85546875" style="124" customWidth="1"/>
    <col min="775" max="775" width="9.28515625" style="124" bestFit="1" customWidth="1"/>
    <col min="776" max="776" width="9.140625" style="124"/>
    <col min="777" max="777" width="10.140625" style="124" bestFit="1" customWidth="1"/>
    <col min="778" max="1024" width="9.140625" style="124"/>
    <col min="1025" max="1025" width="9.5703125" style="124" customWidth="1"/>
    <col min="1026" max="1026" width="42.28515625" style="124" customWidth="1"/>
    <col min="1027" max="1027" width="17.140625" style="124" customWidth="1"/>
    <col min="1028" max="1028" width="13" style="124" customWidth="1"/>
    <col min="1029" max="1029" width="11.140625" style="124" customWidth="1"/>
    <col min="1030" max="1030" width="13.85546875" style="124" customWidth="1"/>
    <col min="1031" max="1031" width="9.28515625" style="124" bestFit="1" customWidth="1"/>
    <col min="1032" max="1032" width="9.140625" style="124"/>
    <col min="1033" max="1033" width="10.140625" style="124" bestFit="1" customWidth="1"/>
    <col min="1034" max="1280" width="9.140625" style="124"/>
    <col min="1281" max="1281" width="9.5703125" style="124" customWidth="1"/>
    <col min="1282" max="1282" width="42.28515625" style="124" customWidth="1"/>
    <col min="1283" max="1283" width="17.140625" style="124" customWidth="1"/>
    <col min="1284" max="1284" width="13" style="124" customWidth="1"/>
    <col min="1285" max="1285" width="11.140625" style="124" customWidth="1"/>
    <col min="1286" max="1286" width="13.85546875" style="124" customWidth="1"/>
    <col min="1287" max="1287" width="9.28515625" style="124" bestFit="1" customWidth="1"/>
    <col min="1288" max="1288" width="9.140625" style="124"/>
    <col min="1289" max="1289" width="10.140625" style="124" bestFit="1" customWidth="1"/>
    <col min="1290" max="1536" width="9.140625" style="124"/>
    <col min="1537" max="1537" width="9.5703125" style="124" customWidth="1"/>
    <col min="1538" max="1538" width="42.28515625" style="124" customWidth="1"/>
    <col min="1539" max="1539" width="17.140625" style="124" customWidth="1"/>
    <col min="1540" max="1540" width="13" style="124" customWidth="1"/>
    <col min="1541" max="1541" width="11.140625" style="124" customWidth="1"/>
    <col min="1542" max="1542" width="13.85546875" style="124" customWidth="1"/>
    <col min="1543" max="1543" width="9.28515625" style="124" bestFit="1" customWidth="1"/>
    <col min="1544" max="1544" width="9.140625" style="124"/>
    <col min="1545" max="1545" width="10.140625" style="124" bestFit="1" customWidth="1"/>
    <col min="1546" max="1792" width="9.140625" style="124"/>
    <col min="1793" max="1793" width="9.5703125" style="124" customWidth="1"/>
    <col min="1794" max="1794" width="42.28515625" style="124" customWidth="1"/>
    <col min="1795" max="1795" width="17.140625" style="124" customWidth="1"/>
    <col min="1796" max="1796" width="13" style="124" customWidth="1"/>
    <col min="1797" max="1797" width="11.140625" style="124" customWidth="1"/>
    <col min="1798" max="1798" width="13.85546875" style="124" customWidth="1"/>
    <col min="1799" max="1799" width="9.28515625" style="124" bestFit="1" customWidth="1"/>
    <col min="1800" max="1800" width="9.140625" style="124"/>
    <col min="1801" max="1801" width="10.140625" style="124" bestFit="1" customWidth="1"/>
    <col min="1802" max="2048" width="9.140625" style="124"/>
    <col min="2049" max="2049" width="9.5703125" style="124" customWidth="1"/>
    <col min="2050" max="2050" width="42.28515625" style="124" customWidth="1"/>
    <col min="2051" max="2051" width="17.140625" style="124" customWidth="1"/>
    <col min="2052" max="2052" width="13" style="124" customWidth="1"/>
    <col min="2053" max="2053" width="11.140625" style="124" customWidth="1"/>
    <col min="2054" max="2054" width="13.85546875" style="124" customWidth="1"/>
    <col min="2055" max="2055" width="9.28515625" style="124" bestFit="1" customWidth="1"/>
    <col min="2056" max="2056" width="9.140625" style="124"/>
    <col min="2057" max="2057" width="10.140625" style="124" bestFit="1" customWidth="1"/>
    <col min="2058" max="2304" width="9.140625" style="124"/>
    <col min="2305" max="2305" width="9.5703125" style="124" customWidth="1"/>
    <col min="2306" max="2306" width="42.28515625" style="124" customWidth="1"/>
    <col min="2307" max="2307" width="17.140625" style="124" customWidth="1"/>
    <col min="2308" max="2308" width="13" style="124" customWidth="1"/>
    <col min="2309" max="2309" width="11.140625" style="124" customWidth="1"/>
    <col min="2310" max="2310" width="13.85546875" style="124" customWidth="1"/>
    <col min="2311" max="2311" width="9.28515625" style="124" bestFit="1" customWidth="1"/>
    <col min="2312" max="2312" width="9.140625" style="124"/>
    <col min="2313" max="2313" width="10.140625" style="124" bestFit="1" customWidth="1"/>
    <col min="2314" max="2560" width="9.140625" style="124"/>
    <col min="2561" max="2561" width="9.5703125" style="124" customWidth="1"/>
    <col min="2562" max="2562" width="42.28515625" style="124" customWidth="1"/>
    <col min="2563" max="2563" width="17.140625" style="124" customWidth="1"/>
    <col min="2564" max="2564" width="13" style="124" customWidth="1"/>
    <col min="2565" max="2565" width="11.140625" style="124" customWidth="1"/>
    <col min="2566" max="2566" width="13.85546875" style="124" customWidth="1"/>
    <col min="2567" max="2567" width="9.28515625" style="124" bestFit="1" customWidth="1"/>
    <col min="2568" max="2568" width="9.140625" style="124"/>
    <col min="2569" max="2569" width="10.140625" style="124" bestFit="1" customWidth="1"/>
    <col min="2570" max="2816" width="9.140625" style="124"/>
    <col min="2817" max="2817" width="9.5703125" style="124" customWidth="1"/>
    <col min="2818" max="2818" width="42.28515625" style="124" customWidth="1"/>
    <col min="2819" max="2819" width="17.140625" style="124" customWidth="1"/>
    <col min="2820" max="2820" width="13" style="124" customWidth="1"/>
    <col min="2821" max="2821" width="11.140625" style="124" customWidth="1"/>
    <col min="2822" max="2822" width="13.85546875" style="124" customWidth="1"/>
    <col min="2823" max="2823" width="9.28515625" style="124" bestFit="1" customWidth="1"/>
    <col min="2824" max="2824" width="9.140625" style="124"/>
    <col min="2825" max="2825" width="10.140625" style="124" bestFit="1" customWidth="1"/>
    <col min="2826" max="3072" width="9.140625" style="124"/>
    <col min="3073" max="3073" width="9.5703125" style="124" customWidth="1"/>
    <col min="3074" max="3074" width="42.28515625" style="124" customWidth="1"/>
    <col min="3075" max="3075" width="17.140625" style="124" customWidth="1"/>
    <col min="3076" max="3076" width="13" style="124" customWidth="1"/>
    <col min="3077" max="3077" width="11.140625" style="124" customWidth="1"/>
    <col min="3078" max="3078" width="13.85546875" style="124" customWidth="1"/>
    <col min="3079" max="3079" width="9.28515625" style="124" bestFit="1" customWidth="1"/>
    <col min="3080" max="3080" width="9.140625" style="124"/>
    <col min="3081" max="3081" width="10.140625" style="124" bestFit="1" customWidth="1"/>
    <col min="3082" max="3328" width="9.140625" style="124"/>
    <col min="3329" max="3329" width="9.5703125" style="124" customWidth="1"/>
    <col min="3330" max="3330" width="42.28515625" style="124" customWidth="1"/>
    <col min="3331" max="3331" width="17.140625" style="124" customWidth="1"/>
    <col min="3332" max="3332" width="13" style="124" customWidth="1"/>
    <col min="3333" max="3333" width="11.140625" style="124" customWidth="1"/>
    <col min="3334" max="3334" width="13.85546875" style="124" customWidth="1"/>
    <col min="3335" max="3335" width="9.28515625" style="124" bestFit="1" customWidth="1"/>
    <col min="3336" max="3336" width="9.140625" style="124"/>
    <col min="3337" max="3337" width="10.140625" style="124" bestFit="1" customWidth="1"/>
    <col min="3338" max="3584" width="9.140625" style="124"/>
    <col min="3585" max="3585" width="9.5703125" style="124" customWidth="1"/>
    <col min="3586" max="3586" width="42.28515625" style="124" customWidth="1"/>
    <col min="3587" max="3587" width="17.140625" style="124" customWidth="1"/>
    <col min="3588" max="3588" width="13" style="124" customWidth="1"/>
    <col min="3589" max="3589" width="11.140625" style="124" customWidth="1"/>
    <col min="3590" max="3590" width="13.85546875" style="124" customWidth="1"/>
    <col min="3591" max="3591" width="9.28515625" style="124" bestFit="1" customWidth="1"/>
    <col min="3592" max="3592" width="9.140625" style="124"/>
    <col min="3593" max="3593" width="10.140625" style="124" bestFit="1" customWidth="1"/>
    <col min="3594" max="3840" width="9.140625" style="124"/>
    <col min="3841" max="3841" width="9.5703125" style="124" customWidth="1"/>
    <col min="3842" max="3842" width="42.28515625" style="124" customWidth="1"/>
    <col min="3843" max="3843" width="17.140625" style="124" customWidth="1"/>
    <col min="3844" max="3844" width="13" style="124" customWidth="1"/>
    <col min="3845" max="3845" width="11.140625" style="124" customWidth="1"/>
    <col min="3846" max="3846" width="13.85546875" style="124" customWidth="1"/>
    <col min="3847" max="3847" width="9.28515625" style="124" bestFit="1" customWidth="1"/>
    <col min="3848" max="3848" width="9.140625" style="124"/>
    <col min="3849" max="3849" width="10.140625" style="124" bestFit="1" customWidth="1"/>
    <col min="3850" max="4096" width="9.140625" style="124"/>
    <col min="4097" max="4097" width="9.5703125" style="124" customWidth="1"/>
    <col min="4098" max="4098" width="42.28515625" style="124" customWidth="1"/>
    <col min="4099" max="4099" width="17.140625" style="124" customWidth="1"/>
    <col min="4100" max="4100" width="13" style="124" customWidth="1"/>
    <col min="4101" max="4101" width="11.140625" style="124" customWidth="1"/>
    <col min="4102" max="4102" width="13.85546875" style="124" customWidth="1"/>
    <col min="4103" max="4103" width="9.28515625" style="124" bestFit="1" customWidth="1"/>
    <col min="4104" max="4104" width="9.140625" style="124"/>
    <col min="4105" max="4105" width="10.140625" style="124" bestFit="1" customWidth="1"/>
    <col min="4106" max="4352" width="9.140625" style="124"/>
    <col min="4353" max="4353" width="9.5703125" style="124" customWidth="1"/>
    <col min="4354" max="4354" width="42.28515625" style="124" customWidth="1"/>
    <col min="4355" max="4355" width="17.140625" style="124" customWidth="1"/>
    <col min="4356" max="4356" width="13" style="124" customWidth="1"/>
    <col min="4357" max="4357" width="11.140625" style="124" customWidth="1"/>
    <col min="4358" max="4358" width="13.85546875" style="124" customWidth="1"/>
    <col min="4359" max="4359" width="9.28515625" style="124" bestFit="1" customWidth="1"/>
    <col min="4360" max="4360" width="9.140625" style="124"/>
    <col min="4361" max="4361" width="10.140625" style="124" bestFit="1" customWidth="1"/>
    <col min="4362" max="4608" width="9.140625" style="124"/>
    <col min="4609" max="4609" width="9.5703125" style="124" customWidth="1"/>
    <col min="4610" max="4610" width="42.28515625" style="124" customWidth="1"/>
    <col min="4611" max="4611" width="17.140625" style="124" customWidth="1"/>
    <col min="4612" max="4612" width="13" style="124" customWidth="1"/>
    <col min="4613" max="4613" width="11.140625" style="124" customWidth="1"/>
    <col min="4614" max="4614" width="13.85546875" style="124" customWidth="1"/>
    <col min="4615" max="4615" width="9.28515625" style="124" bestFit="1" customWidth="1"/>
    <col min="4616" max="4616" width="9.140625" style="124"/>
    <col min="4617" max="4617" width="10.140625" style="124" bestFit="1" customWidth="1"/>
    <col min="4618" max="4864" width="9.140625" style="124"/>
    <col min="4865" max="4865" width="9.5703125" style="124" customWidth="1"/>
    <col min="4866" max="4866" width="42.28515625" style="124" customWidth="1"/>
    <col min="4867" max="4867" width="17.140625" style="124" customWidth="1"/>
    <col min="4868" max="4868" width="13" style="124" customWidth="1"/>
    <col min="4869" max="4869" width="11.140625" style="124" customWidth="1"/>
    <col min="4870" max="4870" width="13.85546875" style="124" customWidth="1"/>
    <col min="4871" max="4871" width="9.28515625" style="124" bestFit="1" customWidth="1"/>
    <col min="4872" max="4872" width="9.140625" style="124"/>
    <col min="4873" max="4873" width="10.140625" style="124" bestFit="1" customWidth="1"/>
    <col min="4874" max="5120" width="9.140625" style="124"/>
    <col min="5121" max="5121" width="9.5703125" style="124" customWidth="1"/>
    <col min="5122" max="5122" width="42.28515625" style="124" customWidth="1"/>
    <col min="5123" max="5123" width="17.140625" style="124" customWidth="1"/>
    <col min="5124" max="5124" width="13" style="124" customWidth="1"/>
    <col min="5125" max="5125" width="11.140625" style="124" customWidth="1"/>
    <col min="5126" max="5126" width="13.85546875" style="124" customWidth="1"/>
    <col min="5127" max="5127" width="9.28515625" style="124" bestFit="1" customWidth="1"/>
    <col min="5128" max="5128" width="9.140625" style="124"/>
    <col min="5129" max="5129" width="10.140625" style="124" bestFit="1" customWidth="1"/>
    <col min="5130" max="5376" width="9.140625" style="124"/>
    <col min="5377" max="5377" width="9.5703125" style="124" customWidth="1"/>
    <col min="5378" max="5378" width="42.28515625" style="124" customWidth="1"/>
    <col min="5379" max="5379" width="17.140625" style="124" customWidth="1"/>
    <col min="5380" max="5380" width="13" style="124" customWidth="1"/>
    <col min="5381" max="5381" width="11.140625" style="124" customWidth="1"/>
    <col min="5382" max="5382" width="13.85546875" style="124" customWidth="1"/>
    <col min="5383" max="5383" width="9.28515625" style="124" bestFit="1" customWidth="1"/>
    <col min="5384" max="5384" width="9.140625" style="124"/>
    <col min="5385" max="5385" width="10.140625" style="124" bestFit="1" customWidth="1"/>
    <col min="5386" max="5632" width="9.140625" style="124"/>
    <col min="5633" max="5633" width="9.5703125" style="124" customWidth="1"/>
    <col min="5634" max="5634" width="42.28515625" style="124" customWidth="1"/>
    <col min="5635" max="5635" width="17.140625" style="124" customWidth="1"/>
    <col min="5636" max="5636" width="13" style="124" customWidth="1"/>
    <col min="5637" max="5637" width="11.140625" style="124" customWidth="1"/>
    <col min="5638" max="5638" width="13.85546875" style="124" customWidth="1"/>
    <col min="5639" max="5639" width="9.28515625" style="124" bestFit="1" customWidth="1"/>
    <col min="5640" max="5640" width="9.140625" style="124"/>
    <col min="5641" max="5641" width="10.140625" style="124" bestFit="1" customWidth="1"/>
    <col min="5642" max="5888" width="9.140625" style="124"/>
    <col min="5889" max="5889" width="9.5703125" style="124" customWidth="1"/>
    <col min="5890" max="5890" width="42.28515625" style="124" customWidth="1"/>
    <col min="5891" max="5891" width="17.140625" style="124" customWidth="1"/>
    <col min="5892" max="5892" width="13" style="124" customWidth="1"/>
    <col min="5893" max="5893" width="11.140625" style="124" customWidth="1"/>
    <col min="5894" max="5894" width="13.85546875" style="124" customWidth="1"/>
    <col min="5895" max="5895" width="9.28515625" style="124" bestFit="1" customWidth="1"/>
    <col min="5896" max="5896" width="9.140625" style="124"/>
    <col min="5897" max="5897" width="10.140625" style="124" bestFit="1" customWidth="1"/>
    <col min="5898" max="6144" width="9.140625" style="124"/>
    <col min="6145" max="6145" width="9.5703125" style="124" customWidth="1"/>
    <col min="6146" max="6146" width="42.28515625" style="124" customWidth="1"/>
    <col min="6147" max="6147" width="17.140625" style="124" customWidth="1"/>
    <col min="6148" max="6148" width="13" style="124" customWidth="1"/>
    <col min="6149" max="6149" width="11.140625" style="124" customWidth="1"/>
    <col min="6150" max="6150" width="13.85546875" style="124" customWidth="1"/>
    <col min="6151" max="6151" width="9.28515625" style="124" bestFit="1" customWidth="1"/>
    <col min="6152" max="6152" width="9.140625" style="124"/>
    <col min="6153" max="6153" width="10.140625" style="124" bestFit="1" customWidth="1"/>
    <col min="6154" max="6400" width="9.140625" style="124"/>
    <col min="6401" max="6401" width="9.5703125" style="124" customWidth="1"/>
    <col min="6402" max="6402" width="42.28515625" style="124" customWidth="1"/>
    <col min="6403" max="6403" width="17.140625" style="124" customWidth="1"/>
    <col min="6404" max="6404" width="13" style="124" customWidth="1"/>
    <col min="6405" max="6405" width="11.140625" style="124" customWidth="1"/>
    <col min="6406" max="6406" width="13.85546875" style="124" customWidth="1"/>
    <col min="6407" max="6407" width="9.28515625" style="124" bestFit="1" customWidth="1"/>
    <col min="6408" max="6408" width="9.140625" style="124"/>
    <col min="6409" max="6409" width="10.140625" style="124" bestFit="1" customWidth="1"/>
    <col min="6410" max="6656" width="9.140625" style="124"/>
    <col min="6657" max="6657" width="9.5703125" style="124" customWidth="1"/>
    <col min="6658" max="6658" width="42.28515625" style="124" customWidth="1"/>
    <col min="6659" max="6659" width="17.140625" style="124" customWidth="1"/>
    <col min="6660" max="6660" width="13" style="124" customWidth="1"/>
    <col min="6661" max="6661" width="11.140625" style="124" customWidth="1"/>
    <col min="6662" max="6662" width="13.85546875" style="124" customWidth="1"/>
    <col min="6663" max="6663" width="9.28515625" style="124" bestFit="1" customWidth="1"/>
    <col min="6664" max="6664" width="9.140625" style="124"/>
    <col min="6665" max="6665" width="10.140625" style="124" bestFit="1" customWidth="1"/>
    <col min="6666" max="6912" width="9.140625" style="124"/>
    <col min="6913" max="6913" width="9.5703125" style="124" customWidth="1"/>
    <col min="6914" max="6914" width="42.28515625" style="124" customWidth="1"/>
    <col min="6915" max="6915" width="17.140625" style="124" customWidth="1"/>
    <col min="6916" max="6916" width="13" style="124" customWidth="1"/>
    <col min="6917" max="6917" width="11.140625" style="124" customWidth="1"/>
    <col min="6918" max="6918" width="13.85546875" style="124" customWidth="1"/>
    <col min="6919" max="6919" width="9.28515625" style="124" bestFit="1" customWidth="1"/>
    <col min="6920" max="6920" width="9.140625" style="124"/>
    <col min="6921" max="6921" width="10.140625" style="124" bestFit="1" customWidth="1"/>
    <col min="6922" max="7168" width="9.140625" style="124"/>
    <col min="7169" max="7169" width="9.5703125" style="124" customWidth="1"/>
    <col min="7170" max="7170" width="42.28515625" style="124" customWidth="1"/>
    <col min="7171" max="7171" width="17.140625" style="124" customWidth="1"/>
    <col min="7172" max="7172" width="13" style="124" customWidth="1"/>
    <col min="7173" max="7173" width="11.140625" style="124" customWidth="1"/>
    <col min="7174" max="7174" width="13.85546875" style="124" customWidth="1"/>
    <col min="7175" max="7175" width="9.28515625" style="124" bestFit="1" customWidth="1"/>
    <col min="7176" max="7176" width="9.140625" style="124"/>
    <col min="7177" max="7177" width="10.140625" style="124" bestFit="1" customWidth="1"/>
    <col min="7178" max="7424" width="9.140625" style="124"/>
    <col min="7425" max="7425" width="9.5703125" style="124" customWidth="1"/>
    <col min="7426" max="7426" width="42.28515625" style="124" customWidth="1"/>
    <col min="7427" max="7427" width="17.140625" style="124" customWidth="1"/>
    <col min="7428" max="7428" width="13" style="124" customWidth="1"/>
    <col min="7429" max="7429" width="11.140625" style="124" customWidth="1"/>
    <col min="7430" max="7430" width="13.85546875" style="124" customWidth="1"/>
    <col min="7431" max="7431" width="9.28515625" style="124" bestFit="1" customWidth="1"/>
    <col min="7432" max="7432" width="9.140625" style="124"/>
    <col min="7433" max="7433" width="10.140625" style="124" bestFit="1" customWidth="1"/>
    <col min="7434" max="7680" width="9.140625" style="124"/>
    <col min="7681" max="7681" width="9.5703125" style="124" customWidth="1"/>
    <col min="7682" max="7682" width="42.28515625" style="124" customWidth="1"/>
    <col min="7683" max="7683" width="17.140625" style="124" customWidth="1"/>
    <col min="7684" max="7684" width="13" style="124" customWidth="1"/>
    <col min="7685" max="7685" width="11.140625" style="124" customWidth="1"/>
    <col min="7686" max="7686" width="13.85546875" style="124" customWidth="1"/>
    <col min="7687" max="7687" width="9.28515625" style="124" bestFit="1" customWidth="1"/>
    <col min="7688" max="7688" width="9.140625" style="124"/>
    <col min="7689" max="7689" width="10.140625" style="124" bestFit="1" customWidth="1"/>
    <col min="7690" max="7936" width="9.140625" style="124"/>
    <col min="7937" max="7937" width="9.5703125" style="124" customWidth="1"/>
    <col min="7938" max="7938" width="42.28515625" style="124" customWidth="1"/>
    <col min="7939" max="7939" width="17.140625" style="124" customWidth="1"/>
    <col min="7940" max="7940" width="13" style="124" customWidth="1"/>
    <col min="7941" max="7941" width="11.140625" style="124" customWidth="1"/>
    <col min="7942" max="7942" width="13.85546875" style="124" customWidth="1"/>
    <col min="7943" max="7943" width="9.28515625" style="124" bestFit="1" customWidth="1"/>
    <col min="7944" max="7944" width="9.140625" style="124"/>
    <col min="7945" max="7945" width="10.140625" style="124" bestFit="1" customWidth="1"/>
    <col min="7946" max="8192" width="9.140625" style="124"/>
    <col min="8193" max="8193" width="9.5703125" style="124" customWidth="1"/>
    <col min="8194" max="8194" width="42.28515625" style="124" customWidth="1"/>
    <col min="8195" max="8195" width="17.140625" style="124" customWidth="1"/>
    <col min="8196" max="8196" width="13" style="124" customWidth="1"/>
    <col min="8197" max="8197" width="11.140625" style="124" customWidth="1"/>
    <col min="8198" max="8198" width="13.85546875" style="124" customWidth="1"/>
    <col min="8199" max="8199" width="9.28515625" style="124" bestFit="1" customWidth="1"/>
    <col min="8200" max="8200" width="9.140625" style="124"/>
    <col min="8201" max="8201" width="10.140625" style="124" bestFit="1" customWidth="1"/>
    <col min="8202" max="8448" width="9.140625" style="124"/>
    <col min="8449" max="8449" width="9.5703125" style="124" customWidth="1"/>
    <col min="8450" max="8450" width="42.28515625" style="124" customWidth="1"/>
    <col min="8451" max="8451" width="17.140625" style="124" customWidth="1"/>
    <col min="8452" max="8452" width="13" style="124" customWidth="1"/>
    <col min="8453" max="8453" width="11.140625" style="124" customWidth="1"/>
    <col min="8454" max="8454" width="13.85546875" style="124" customWidth="1"/>
    <col min="8455" max="8455" width="9.28515625" style="124" bestFit="1" customWidth="1"/>
    <col min="8456" max="8456" width="9.140625" style="124"/>
    <col min="8457" max="8457" width="10.140625" style="124" bestFit="1" customWidth="1"/>
    <col min="8458" max="8704" width="9.140625" style="124"/>
    <col min="8705" max="8705" width="9.5703125" style="124" customWidth="1"/>
    <col min="8706" max="8706" width="42.28515625" style="124" customWidth="1"/>
    <col min="8707" max="8707" width="17.140625" style="124" customWidth="1"/>
    <col min="8708" max="8708" width="13" style="124" customWidth="1"/>
    <col min="8709" max="8709" width="11.140625" style="124" customWidth="1"/>
    <col min="8710" max="8710" width="13.85546875" style="124" customWidth="1"/>
    <col min="8711" max="8711" width="9.28515625" style="124" bestFit="1" customWidth="1"/>
    <col min="8712" max="8712" width="9.140625" style="124"/>
    <col min="8713" max="8713" width="10.140625" style="124" bestFit="1" customWidth="1"/>
    <col min="8714" max="8960" width="9.140625" style="124"/>
    <col min="8961" max="8961" width="9.5703125" style="124" customWidth="1"/>
    <col min="8962" max="8962" width="42.28515625" style="124" customWidth="1"/>
    <col min="8963" max="8963" width="17.140625" style="124" customWidth="1"/>
    <col min="8964" max="8964" width="13" style="124" customWidth="1"/>
    <col min="8965" max="8965" width="11.140625" style="124" customWidth="1"/>
    <col min="8966" max="8966" width="13.85546875" style="124" customWidth="1"/>
    <col min="8967" max="8967" width="9.28515625" style="124" bestFit="1" customWidth="1"/>
    <col min="8968" max="8968" width="9.140625" style="124"/>
    <col min="8969" max="8969" width="10.140625" style="124" bestFit="1" customWidth="1"/>
    <col min="8970" max="9216" width="9.140625" style="124"/>
    <col min="9217" max="9217" width="9.5703125" style="124" customWidth="1"/>
    <col min="9218" max="9218" width="42.28515625" style="124" customWidth="1"/>
    <col min="9219" max="9219" width="17.140625" style="124" customWidth="1"/>
    <col min="9220" max="9220" width="13" style="124" customWidth="1"/>
    <col min="9221" max="9221" width="11.140625" style="124" customWidth="1"/>
    <col min="9222" max="9222" width="13.85546875" style="124" customWidth="1"/>
    <col min="9223" max="9223" width="9.28515625" style="124" bestFit="1" customWidth="1"/>
    <col min="9224" max="9224" width="9.140625" style="124"/>
    <col min="9225" max="9225" width="10.140625" style="124" bestFit="1" customWidth="1"/>
    <col min="9226" max="9472" width="9.140625" style="124"/>
    <col min="9473" max="9473" width="9.5703125" style="124" customWidth="1"/>
    <col min="9474" max="9474" width="42.28515625" style="124" customWidth="1"/>
    <col min="9475" max="9475" width="17.140625" style="124" customWidth="1"/>
    <col min="9476" max="9476" width="13" style="124" customWidth="1"/>
    <col min="9477" max="9477" width="11.140625" style="124" customWidth="1"/>
    <col min="9478" max="9478" width="13.85546875" style="124" customWidth="1"/>
    <col min="9479" max="9479" width="9.28515625" style="124" bestFit="1" customWidth="1"/>
    <col min="9480" max="9480" width="9.140625" style="124"/>
    <col min="9481" max="9481" width="10.140625" style="124" bestFit="1" customWidth="1"/>
    <col min="9482" max="9728" width="9.140625" style="124"/>
    <col min="9729" max="9729" width="9.5703125" style="124" customWidth="1"/>
    <col min="9730" max="9730" width="42.28515625" style="124" customWidth="1"/>
    <col min="9731" max="9731" width="17.140625" style="124" customWidth="1"/>
    <col min="9732" max="9732" width="13" style="124" customWidth="1"/>
    <col min="9733" max="9733" width="11.140625" style="124" customWidth="1"/>
    <col min="9734" max="9734" width="13.85546875" style="124" customWidth="1"/>
    <col min="9735" max="9735" width="9.28515625" style="124" bestFit="1" customWidth="1"/>
    <col min="9736" max="9736" width="9.140625" style="124"/>
    <col min="9737" max="9737" width="10.140625" style="124" bestFit="1" customWidth="1"/>
    <col min="9738" max="9984" width="9.140625" style="124"/>
    <col min="9985" max="9985" width="9.5703125" style="124" customWidth="1"/>
    <col min="9986" max="9986" width="42.28515625" style="124" customWidth="1"/>
    <col min="9987" max="9987" width="17.140625" style="124" customWidth="1"/>
    <col min="9988" max="9988" width="13" style="124" customWidth="1"/>
    <col min="9989" max="9989" width="11.140625" style="124" customWidth="1"/>
    <col min="9990" max="9990" width="13.85546875" style="124" customWidth="1"/>
    <col min="9991" max="9991" width="9.28515625" style="124" bestFit="1" customWidth="1"/>
    <col min="9992" max="9992" width="9.140625" style="124"/>
    <col min="9993" max="9993" width="10.140625" style="124" bestFit="1" customWidth="1"/>
    <col min="9994" max="10240" width="9.140625" style="124"/>
    <col min="10241" max="10241" width="9.5703125" style="124" customWidth="1"/>
    <col min="10242" max="10242" width="42.28515625" style="124" customWidth="1"/>
    <col min="10243" max="10243" width="17.140625" style="124" customWidth="1"/>
    <col min="10244" max="10244" width="13" style="124" customWidth="1"/>
    <col min="10245" max="10245" width="11.140625" style="124" customWidth="1"/>
    <col min="10246" max="10246" width="13.85546875" style="124" customWidth="1"/>
    <col min="10247" max="10247" width="9.28515625" style="124" bestFit="1" customWidth="1"/>
    <col min="10248" max="10248" width="9.140625" style="124"/>
    <col min="10249" max="10249" width="10.140625" style="124" bestFit="1" customWidth="1"/>
    <col min="10250" max="10496" width="9.140625" style="124"/>
    <col min="10497" max="10497" width="9.5703125" style="124" customWidth="1"/>
    <col min="10498" max="10498" width="42.28515625" style="124" customWidth="1"/>
    <col min="10499" max="10499" width="17.140625" style="124" customWidth="1"/>
    <col min="10500" max="10500" width="13" style="124" customWidth="1"/>
    <col min="10501" max="10501" width="11.140625" style="124" customWidth="1"/>
    <col min="10502" max="10502" width="13.85546875" style="124" customWidth="1"/>
    <col min="10503" max="10503" width="9.28515625" style="124" bestFit="1" customWidth="1"/>
    <col min="10504" max="10504" width="9.140625" style="124"/>
    <col min="10505" max="10505" width="10.140625" style="124" bestFit="1" customWidth="1"/>
    <col min="10506" max="10752" width="9.140625" style="124"/>
    <col min="10753" max="10753" width="9.5703125" style="124" customWidth="1"/>
    <col min="10754" max="10754" width="42.28515625" style="124" customWidth="1"/>
    <col min="10755" max="10755" width="17.140625" style="124" customWidth="1"/>
    <col min="10756" max="10756" width="13" style="124" customWidth="1"/>
    <col min="10757" max="10757" width="11.140625" style="124" customWidth="1"/>
    <col min="10758" max="10758" width="13.85546875" style="124" customWidth="1"/>
    <col min="10759" max="10759" width="9.28515625" style="124" bestFit="1" customWidth="1"/>
    <col min="10760" max="10760" width="9.140625" style="124"/>
    <col min="10761" max="10761" width="10.140625" style="124" bestFit="1" customWidth="1"/>
    <col min="10762" max="11008" width="9.140625" style="124"/>
    <col min="11009" max="11009" width="9.5703125" style="124" customWidth="1"/>
    <col min="11010" max="11010" width="42.28515625" style="124" customWidth="1"/>
    <col min="11011" max="11011" width="17.140625" style="124" customWidth="1"/>
    <col min="11012" max="11012" width="13" style="124" customWidth="1"/>
    <col min="11013" max="11013" width="11.140625" style="124" customWidth="1"/>
    <col min="11014" max="11014" width="13.85546875" style="124" customWidth="1"/>
    <col min="11015" max="11015" width="9.28515625" style="124" bestFit="1" customWidth="1"/>
    <col min="11016" max="11016" width="9.140625" style="124"/>
    <col min="11017" max="11017" width="10.140625" style="124" bestFit="1" customWidth="1"/>
    <col min="11018" max="11264" width="9.140625" style="124"/>
    <col min="11265" max="11265" width="9.5703125" style="124" customWidth="1"/>
    <col min="11266" max="11266" width="42.28515625" style="124" customWidth="1"/>
    <col min="11267" max="11267" width="17.140625" style="124" customWidth="1"/>
    <col min="11268" max="11268" width="13" style="124" customWidth="1"/>
    <col min="11269" max="11269" width="11.140625" style="124" customWidth="1"/>
    <col min="11270" max="11270" width="13.85546875" style="124" customWidth="1"/>
    <col min="11271" max="11271" width="9.28515625" style="124" bestFit="1" customWidth="1"/>
    <col min="11272" max="11272" width="9.140625" style="124"/>
    <col min="11273" max="11273" width="10.140625" style="124" bestFit="1" customWidth="1"/>
    <col min="11274" max="11520" width="9.140625" style="124"/>
    <col min="11521" max="11521" width="9.5703125" style="124" customWidth="1"/>
    <col min="11522" max="11522" width="42.28515625" style="124" customWidth="1"/>
    <col min="11523" max="11523" width="17.140625" style="124" customWidth="1"/>
    <col min="11524" max="11524" width="13" style="124" customWidth="1"/>
    <col min="11525" max="11525" width="11.140625" style="124" customWidth="1"/>
    <col min="11526" max="11526" width="13.85546875" style="124" customWidth="1"/>
    <col min="11527" max="11527" width="9.28515625" style="124" bestFit="1" customWidth="1"/>
    <col min="11528" max="11528" width="9.140625" style="124"/>
    <col min="11529" max="11529" width="10.140625" style="124" bestFit="1" customWidth="1"/>
    <col min="11530" max="11776" width="9.140625" style="124"/>
    <col min="11777" max="11777" width="9.5703125" style="124" customWidth="1"/>
    <col min="11778" max="11778" width="42.28515625" style="124" customWidth="1"/>
    <col min="11779" max="11779" width="17.140625" style="124" customWidth="1"/>
    <col min="11780" max="11780" width="13" style="124" customWidth="1"/>
    <col min="11781" max="11781" width="11.140625" style="124" customWidth="1"/>
    <col min="11782" max="11782" width="13.85546875" style="124" customWidth="1"/>
    <col min="11783" max="11783" width="9.28515625" style="124" bestFit="1" customWidth="1"/>
    <col min="11784" max="11784" width="9.140625" style="124"/>
    <col min="11785" max="11785" width="10.140625" style="124" bestFit="1" customWidth="1"/>
    <col min="11786" max="12032" width="9.140625" style="124"/>
    <col min="12033" max="12033" width="9.5703125" style="124" customWidth="1"/>
    <col min="12034" max="12034" width="42.28515625" style="124" customWidth="1"/>
    <col min="12035" max="12035" width="17.140625" style="124" customWidth="1"/>
    <col min="12036" max="12036" width="13" style="124" customWidth="1"/>
    <col min="12037" max="12037" width="11.140625" style="124" customWidth="1"/>
    <col min="12038" max="12038" width="13.85546875" style="124" customWidth="1"/>
    <col min="12039" max="12039" width="9.28515625" style="124" bestFit="1" customWidth="1"/>
    <col min="12040" max="12040" width="9.140625" style="124"/>
    <col min="12041" max="12041" width="10.140625" style="124" bestFit="1" customWidth="1"/>
    <col min="12042" max="12288" width="9.140625" style="124"/>
    <col min="12289" max="12289" width="9.5703125" style="124" customWidth="1"/>
    <col min="12290" max="12290" width="42.28515625" style="124" customWidth="1"/>
    <col min="12291" max="12291" width="17.140625" style="124" customWidth="1"/>
    <col min="12292" max="12292" width="13" style="124" customWidth="1"/>
    <col min="12293" max="12293" width="11.140625" style="124" customWidth="1"/>
    <col min="12294" max="12294" width="13.85546875" style="124" customWidth="1"/>
    <col min="12295" max="12295" width="9.28515625" style="124" bestFit="1" customWidth="1"/>
    <col min="12296" max="12296" width="9.140625" style="124"/>
    <col min="12297" max="12297" width="10.140625" style="124" bestFit="1" customWidth="1"/>
    <col min="12298" max="12544" width="9.140625" style="124"/>
    <col min="12545" max="12545" width="9.5703125" style="124" customWidth="1"/>
    <col min="12546" max="12546" width="42.28515625" style="124" customWidth="1"/>
    <col min="12547" max="12547" width="17.140625" style="124" customWidth="1"/>
    <col min="12548" max="12548" width="13" style="124" customWidth="1"/>
    <col min="12549" max="12549" width="11.140625" style="124" customWidth="1"/>
    <col min="12550" max="12550" width="13.85546875" style="124" customWidth="1"/>
    <col min="12551" max="12551" width="9.28515625" style="124" bestFit="1" customWidth="1"/>
    <col min="12552" max="12552" width="9.140625" style="124"/>
    <col min="12553" max="12553" width="10.140625" style="124" bestFit="1" customWidth="1"/>
    <col min="12554" max="12800" width="9.140625" style="124"/>
    <col min="12801" max="12801" width="9.5703125" style="124" customWidth="1"/>
    <col min="12802" max="12802" width="42.28515625" style="124" customWidth="1"/>
    <col min="12803" max="12803" width="17.140625" style="124" customWidth="1"/>
    <col min="12804" max="12804" width="13" style="124" customWidth="1"/>
    <col min="12805" max="12805" width="11.140625" style="124" customWidth="1"/>
    <col min="12806" max="12806" width="13.85546875" style="124" customWidth="1"/>
    <col min="12807" max="12807" width="9.28515625" style="124" bestFit="1" customWidth="1"/>
    <col min="12808" max="12808" width="9.140625" style="124"/>
    <col min="12809" max="12809" width="10.140625" style="124" bestFit="1" customWidth="1"/>
    <col min="12810" max="13056" width="9.140625" style="124"/>
    <col min="13057" max="13057" width="9.5703125" style="124" customWidth="1"/>
    <col min="13058" max="13058" width="42.28515625" style="124" customWidth="1"/>
    <col min="13059" max="13059" width="17.140625" style="124" customWidth="1"/>
    <col min="13060" max="13060" width="13" style="124" customWidth="1"/>
    <col min="13061" max="13061" width="11.140625" style="124" customWidth="1"/>
    <col min="13062" max="13062" width="13.85546875" style="124" customWidth="1"/>
    <col min="13063" max="13063" width="9.28515625" style="124" bestFit="1" customWidth="1"/>
    <col min="13064" max="13064" width="9.140625" style="124"/>
    <col min="13065" max="13065" width="10.140625" style="124" bestFit="1" customWidth="1"/>
    <col min="13066" max="13312" width="9.140625" style="124"/>
    <col min="13313" max="13313" width="9.5703125" style="124" customWidth="1"/>
    <col min="13314" max="13314" width="42.28515625" style="124" customWidth="1"/>
    <col min="13315" max="13315" width="17.140625" style="124" customWidth="1"/>
    <col min="13316" max="13316" width="13" style="124" customWidth="1"/>
    <col min="13317" max="13317" width="11.140625" style="124" customWidth="1"/>
    <col min="13318" max="13318" width="13.85546875" style="124" customWidth="1"/>
    <col min="13319" max="13319" width="9.28515625" style="124" bestFit="1" customWidth="1"/>
    <col min="13320" max="13320" width="9.140625" style="124"/>
    <col min="13321" max="13321" width="10.140625" style="124" bestFit="1" customWidth="1"/>
    <col min="13322" max="13568" width="9.140625" style="124"/>
    <col min="13569" max="13569" width="9.5703125" style="124" customWidth="1"/>
    <col min="13570" max="13570" width="42.28515625" style="124" customWidth="1"/>
    <col min="13571" max="13571" width="17.140625" style="124" customWidth="1"/>
    <col min="13572" max="13572" width="13" style="124" customWidth="1"/>
    <col min="13573" max="13573" width="11.140625" style="124" customWidth="1"/>
    <col min="13574" max="13574" width="13.85546875" style="124" customWidth="1"/>
    <col min="13575" max="13575" width="9.28515625" style="124" bestFit="1" customWidth="1"/>
    <col min="13576" max="13576" width="9.140625" style="124"/>
    <col min="13577" max="13577" width="10.140625" style="124" bestFit="1" customWidth="1"/>
    <col min="13578" max="13824" width="9.140625" style="124"/>
    <col min="13825" max="13825" width="9.5703125" style="124" customWidth="1"/>
    <col min="13826" max="13826" width="42.28515625" style="124" customWidth="1"/>
    <col min="13827" max="13827" width="17.140625" style="124" customWidth="1"/>
    <col min="13828" max="13828" width="13" style="124" customWidth="1"/>
    <col min="13829" max="13829" width="11.140625" style="124" customWidth="1"/>
    <col min="13830" max="13830" width="13.85546875" style="124" customWidth="1"/>
    <col min="13831" max="13831" width="9.28515625" style="124" bestFit="1" customWidth="1"/>
    <col min="13832" max="13832" width="9.140625" style="124"/>
    <col min="13833" max="13833" width="10.140625" style="124" bestFit="1" customWidth="1"/>
    <col min="13834" max="14080" width="9.140625" style="124"/>
    <col min="14081" max="14081" width="9.5703125" style="124" customWidth="1"/>
    <col min="14082" max="14082" width="42.28515625" style="124" customWidth="1"/>
    <col min="14083" max="14083" width="17.140625" style="124" customWidth="1"/>
    <col min="14084" max="14084" width="13" style="124" customWidth="1"/>
    <col min="14085" max="14085" width="11.140625" style="124" customWidth="1"/>
    <col min="14086" max="14086" width="13.85546875" style="124" customWidth="1"/>
    <col min="14087" max="14087" width="9.28515625" style="124" bestFit="1" customWidth="1"/>
    <col min="14088" max="14088" width="9.140625" style="124"/>
    <col min="14089" max="14089" width="10.140625" style="124" bestFit="1" customWidth="1"/>
    <col min="14090" max="14336" width="9.140625" style="124"/>
    <col min="14337" max="14337" width="9.5703125" style="124" customWidth="1"/>
    <col min="14338" max="14338" width="42.28515625" style="124" customWidth="1"/>
    <col min="14339" max="14339" width="17.140625" style="124" customWidth="1"/>
    <col min="14340" max="14340" width="13" style="124" customWidth="1"/>
    <col min="14341" max="14341" width="11.140625" style="124" customWidth="1"/>
    <col min="14342" max="14342" width="13.85546875" style="124" customWidth="1"/>
    <col min="14343" max="14343" width="9.28515625" style="124" bestFit="1" customWidth="1"/>
    <col min="14344" max="14344" width="9.140625" style="124"/>
    <col min="14345" max="14345" width="10.140625" style="124" bestFit="1" customWidth="1"/>
    <col min="14346" max="14592" width="9.140625" style="124"/>
    <col min="14593" max="14593" width="9.5703125" style="124" customWidth="1"/>
    <col min="14594" max="14594" width="42.28515625" style="124" customWidth="1"/>
    <col min="14595" max="14595" width="17.140625" style="124" customWidth="1"/>
    <col min="14596" max="14596" width="13" style="124" customWidth="1"/>
    <col min="14597" max="14597" width="11.140625" style="124" customWidth="1"/>
    <col min="14598" max="14598" width="13.85546875" style="124" customWidth="1"/>
    <col min="14599" max="14599" width="9.28515625" style="124" bestFit="1" customWidth="1"/>
    <col min="14600" max="14600" width="9.140625" style="124"/>
    <col min="14601" max="14601" width="10.140625" style="124" bestFit="1" customWidth="1"/>
    <col min="14602" max="14848" width="9.140625" style="124"/>
    <col min="14849" max="14849" width="9.5703125" style="124" customWidth="1"/>
    <col min="14850" max="14850" width="42.28515625" style="124" customWidth="1"/>
    <col min="14851" max="14851" width="17.140625" style="124" customWidth="1"/>
    <col min="14852" max="14852" width="13" style="124" customWidth="1"/>
    <col min="14853" max="14853" width="11.140625" style="124" customWidth="1"/>
    <col min="14854" max="14854" width="13.85546875" style="124" customWidth="1"/>
    <col min="14855" max="14855" width="9.28515625" style="124" bestFit="1" customWidth="1"/>
    <col min="14856" max="14856" width="9.140625" style="124"/>
    <col min="14857" max="14857" width="10.140625" style="124" bestFit="1" customWidth="1"/>
    <col min="14858" max="15104" width="9.140625" style="124"/>
    <col min="15105" max="15105" width="9.5703125" style="124" customWidth="1"/>
    <col min="15106" max="15106" width="42.28515625" style="124" customWidth="1"/>
    <col min="15107" max="15107" width="17.140625" style="124" customWidth="1"/>
    <col min="15108" max="15108" width="13" style="124" customWidth="1"/>
    <col min="15109" max="15109" width="11.140625" style="124" customWidth="1"/>
    <col min="15110" max="15110" width="13.85546875" style="124" customWidth="1"/>
    <col min="15111" max="15111" width="9.28515625" style="124" bestFit="1" customWidth="1"/>
    <col min="15112" max="15112" width="9.140625" style="124"/>
    <col min="15113" max="15113" width="10.140625" style="124" bestFit="1" customWidth="1"/>
    <col min="15114" max="15360" width="9.140625" style="124"/>
    <col min="15361" max="15361" width="9.5703125" style="124" customWidth="1"/>
    <col min="15362" max="15362" width="42.28515625" style="124" customWidth="1"/>
    <col min="15363" max="15363" width="17.140625" style="124" customWidth="1"/>
    <col min="15364" max="15364" width="13" style="124" customWidth="1"/>
    <col min="15365" max="15365" width="11.140625" style="124" customWidth="1"/>
    <col min="15366" max="15366" width="13.85546875" style="124" customWidth="1"/>
    <col min="15367" max="15367" width="9.28515625" style="124" bestFit="1" customWidth="1"/>
    <col min="15368" max="15368" width="9.140625" style="124"/>
    <col min="15369" max="15369" width="10.140625" style="124" bestFit="1" customWidth="1"/>
    <col min="15370" max="15616" width="9.140625" style="124"/>
    <col min="15617" max="15617" width="9.5703125" style="124" customWidth="1"/>
    <col min="15618" max="15618" width="42.28515625" style="124" customWidth="1"/>
    <col min="15619" max="15619" width="17.140625" style="124" customWidth="1"/>
    <col min="15620" max="15620" width="13" style="124" customWidth="1"/>
    <col min="15621" max="15621" width="11.140625" style="124" customWidth="1"/>
    <col min="15622" max="15622" width="13.85546875" style="124" customWidth="1"/>
    <col min="15623" max="15623" width="9.28515625" style="124" bestFit="1" customWidth="1"/>
    <col min="15624" max="15624" width="9.140625" style="124"/>
    <col min="15625" max="15625" width="10.140625" style="124" bestFit="1" customWidth="1"/>
    <col min="15626" max="15872" width="9.140625" style="124"/>
    <col min="15873" max="15873" width="9.5703125" style="124" customWidth="1"/>
    <col min="15874" max="15874" width="42.28515625" style="124" customWidth="1"/>
    <col min="15875" max="15875" width="17.140625" style="124" customWidth="1"/>
    <col min="15876" max="15876" width="13" style="124" customWidth="1"/>
    <col min="15877" max="15877" width="11.140625" style="124" customWidth="1"/>
    <col min="15878" max="15878" width="13.85546875" style="124" customWidth="1"/>
    <col min="15879" max="15879" width="9.28515625" style="124" bestFit="1" customWidth="1"/>
    <col min="15880" max="15880" width="9.140625" style="124"/>
    <col min="15881" max="15881" width="10.140625" style="124" bestFit="1" customWidth="1"/>
    <col min="15882" max="16128" width="9.140625" style="124"/>
    <col min="16129" max="16129" width="9.5703125" style="124" customWidth="1"/>
    <col min="16130" max="16130" width="42.28515625" style="124" customWidth="1"/>
    <col min="16131" max="16131" width="17.140625" style="124" customWidth="1"/>
    <col min="16132" max="16132" width="13" style="124" customWidth="1"/>
    <col min="16133" max="16133" width="11.140625" style="124" customWidth="1"/>
    <col min="16134" max="16134" width="13.85546875" style="124" customWidth="1"/>
    <col min="16135" max="16135" width="9.28515625" style="124" bestFit="1" customWidth="1"/>
    <col min="16136" max="16136" width="9.140625" style="124"/>
    <col min="16137" max="16137" width="10.140625" style="124" bestFit="1" customWidth="1"/>
    <col min="16138" max="16384" width="9.140625" style="124"/>
  </cols>
  <sheetData>
    <row r="1" spans="1:7" ht="18.75">
      <c r="A1" s="122"/>
      <c r="B1" s="123"/>
      <c r="C1" s="123"/>
      <c r="D1" s="33" t="s">
        <v>254</v>
      </c>
      <c r="E1" s="33"/>
      <c r="F1" s="33"/>
    </row>
    <row r="2" spans="1:7" ht="19.5" customHeight="1">
      <c r="A2" s="122"/>
      <c r="B2" s="123"/>
      <c r="C2" s="123"/>
      <c r="D2" s="255" t="s">
        <v>1</v>
      </c>
      <c r="E2" s="255"/>
      <c r="F2" s="255"/>
    </row>
    <row r="3" spans="1:7" ht="18.75">
      <c r="A3" s="122"/>
      <c r="B3" s="125"/>
      <c r="C3" s="125"/>
      <c r="D3" s="126" t="s">
        <v>192</v>
      </c>
      <c r="E3" s="126"/>
      <c r="F3" s="126"/>
    </row>
    <row r="4" spans="1:7" ht="18">
      <c r="A4" s="256" t="s">
        <v>193</v>
      </c>
      <c r="B4" s="256"/>
      <c r="C4" s="256"/>
      <c r="D4" s="256"/>
      <c r="E4" s="256"/>
      <c r="F4" s="256"/>
    </row>
    <row r="5" spans="1:7" ht="10.5" customHeight="1">
      <c r="A5" s="123"/>
      <c r="B5" s="123"/>
      <c r="C5" s="123"/>
      <c r="D5" s="123"/>
      <c r="E5" s="123"/>
      <c r="F5" s="127" t="s">
        <v>194</v>
      </c>
    </row>
    <row r="6" spans="1:7">
      <c r="A6" s="128"/>
      <c r="B6" s="257" t="s">
        <v>195</v>
      </c>
      <c r="C6" s="257" t="s">
        <v>6</v>
      </c>
      <c r="D6" s="257" t="s">
        <v>71</v>
      </c>
      <c r="E6" s="259" t="s">
        <v>72</v>
      </c>
      <c r="F6" s="260"/>
    </row>
    <row r="7" spans="1:7" ht="24">
      <c r="A7" s="129" t="s">
        <v>196</v>
      </c>
      <c r="B7" s="258"/>
      <c r="C7" s="258"/>
      <c r="D7" s="258"/>
      <c r="E7" s="130" t="s">
        <v>73</v>
      </c>
      <c r="F7" s="130" t="s">
        <v>197</v>
      </c>
    </row>
    <row r="8" spans="1:7">
      <c r="A8" s="131">
        <v>1</v>
      </c>
      <c r="B8" s="132">
        <v>2</v>
      </c>
      <c r="C8" s="132"/>
      <c r="D8" s="131">
        <v>3</v>
      </c>
      <c r="E8" s="131">
        <v>4</v>
      </c>
      <c r="F8" s="131">
        <v>5</v>
      </c>
    </row>
    <row r="9" spans="1:7">
      <c r="A9" s="133">
        <v>10000000</v>
      </c>
      <c r="B9" s="134" t="s">
        <v>198</v>
      </c>
      <c r="C9" s="135">
        <f>D9+E9</f>
        <v>15695</v>
      </c>
      <c r="D9" s="135">
        <f>D10+D12+D27</f>
        <v>15665</v>
      </c>
      <c r="E9" s="135">
        <f>E10+E12+E35</f>
        <v>30</v>
      </c>
      <c r="F9" s="136" t="s">
        <v>160</v>
      </c>
      <c r="G9" s="137"/>
    </row>
    <row r="10" spans="1:7" ht="35.25" customHeight="1">
      <c r="A10" s="133">
        <v>14040000</v>
      </c>
      <c r="B10" s="138" t="s">
        <v>199</v>
      </c>
      <c r="C10" s="135">
        <f t="shared" ref="C10:C73" si="0">D10+E10</f>
        <v>750</v>
      </c>
      <c r="D10" s="139">
        <v>750</v>
      </c>
      <c r="E10" s="139"/>
      <c r="F10" s="140"/>
      <c r="G10" s="137"/>
    </row>
    <row r="11" spans="1:7" hidden="1">
      <c r="A11" s="133"/>
      <c r="B11" s="134"/>
      <c r="C11" s="135">
        <f t="shared" si="0"/>
        <v>0</v>
      </c>
      <c r="D11" s="139"/>
      <c r="E11" s="139"/>
      <c r="F11" s="140"/>
      <c r="G11" s="137"/>
    </row>
    <row r="12" spans="1:7">
      <c r="A12" s="133">
        <v>18000000</v>
      </c>
      <c r="B12" s="141" t="s">
        <v>200</v>
      </c>
      <c r="C12" s="135">
        <f t="shared" si="0"/>
        <v>14915</v>
      </c>
      <c r="D12" s="139">
        <f>D13+D23</f>
        <v>14915</v>
      </c>
      <c r="E12" s="139">
        <f>E13+E23</f>
        <v>0</v>
      </c>
      <c r="F12" s="142" t="s">
        <v>160</v>
      </c>
      <c r="G12" s="137"/>
    </row>
    <row r="13" spans="1:7">
      <c r="A13" s="133">
        <v>18010000</v>
      </c>
      <c r="B13" s="143" t="s">
        <v>201</v>
      </c>
      <c r="C13" s="135">
        <f t="shared" si="0"/>
        <v>11575</v>
      </c>
      <c r="D13" s="139">
        <f>D17+D18+D19+D20+D21+D22</f>
        <v>11575</v>
      </c>
      <c r="E13" s="139"/>
      <c r="F13" s="139"/>
      <c r="G13" s="137"/>
    </row>
    <row r="14" spans="1:7" ht="2.25" hidden="1" customHeight="1">
      <c r="A14" s="133">
        <v>18010000</v>
      </c>
      <c r="B14" s="144" t="s">
        <v>202</v>
      </c>
      <c r="C14" s="135">
        <f t="shared" si="0"/>
        <v>0</v>
      </c>
      <c r="D14" s="139"/>
      <c r="E14" s="139"/>
      <c r="F14" s="142"/>
      <c r="G14" s="137"/>
    </row>
    <row r="15" spans="1:7" ht="48" hidden="1">
      <c r="A15" s="133">
        <v>18010000</v>
      </c>
      <c r="B15" s="144" t="s">
        <v>203</v>
      </c>
      <c r="C15" s="135">
        <f t="shared" si="0"/>
        <v>0</v>
      </c>
      <c r="D15" s="139"/>
      <c r="E15" s="139"/>
      <c r="F15" s="142"/>
      <c r="G15" s="137"/>
    </row>
    <row r="16" spans="1:7" ht="48" hidden="1">
      <c r="A16" s="133">
        <v>18010000</v>
      </c>
      <c r="B16" s="144" t="s">
        <v>204</v>
      </c>
      <c r="C16" s="135">
        <f t="shared" si="0"/>
        <v>0</v>
      </c>
      <c r="D16" s="139"/>
      <c r="E16" s="139"/>
      <c r="F16" s="142"/>
      <c r="G16" s="137"/>
    </row>
    <row r="17" spans="1:9" ht="48">
      <c r="A17" s="145">
        <v>18010300</v>
      </c>
      <c r="B17" s="144" t="s">
        <v>205</v>
      </c>
      <c r="C17" s="135">
        <f t="shared" si="0"/>
        <v>0</v>
      </c>
      <c r="D17" s="146"/>
      <c r="E17" s="139"/>
      <c r="F17" s="142"/>
      <c r="G17" s="137"/>
      <c r="I17" s="147"/>
    </row>
    <row r="18" spans="1:9" ht="48">
      <c r="A18" s="145">
        <v>18010400</v>
      </c>
      <c r="B18" s="144" t="s">
        <v>206</v>
      </c>
      <c r="C18" s="135">
        <f t="shared" si="0"/>
        <v>15</v>
      </c>
      <c r="D18" s="146">
        <v>15</v>
      </c>
      <c r="E18" s="139"/>
      <c r="F18" s="142"/>
      <c r="G18" s="137"/>
      <c r="I18" s="147"/>
    </row>
    <row r="19" spans="1:9">
      <c r="A19" s="145">
        <v>18010500</v>
      </c>
      <c r="B19" s="148" t="s">
        <v>207</v>
      </c>
      <c r="C19" s="135">
        <f t="shared" si="0"/>
        <v>8100</v>
      </c>
      <c r="D19" s="146">
        <v>8100</v>
      </c>
      <c r="E19" s="139"/>
      <c r="F19" s="142"/>
      <c r="G19" s="137"/>
    </row>
    <row r="20" spans="1:9">
      <c r="A20" s="145">
        <v>18010600</v>
      </c>
      <c r="B20" s="148" t="s">
        <v>208</v>
      </c>
      <c r="C20" s="135">
        <f t="shared" si="0"/>
        <v>3100</v>
      </c>
      <c r="D20" s="146">
        <v>3100</v>
      </c>
      <c r="E20" s="139"/>
      <c r="F20" s="142"/>
      <c r="G20" s="137"/>
    </row>
    <row r="21" spans="1:9">
      <c r="A21" s="145">
        <v>18010700</v>
      </c>
      <c r="B21" s="148" t="s">
        <v>209</v>
      </c>
      <c r="C21" s="135">
        <f t="shared" si="0"/>
        <v>0</v>
      </c>
      <c r="D21" s="146"/>
      <c r="E21" s="139"/>
      <c r="F21" s="142"/>
      <c r="G21" s="137"/>
    </row>
    <row r="22" spans="1:9">
      <c r="A22" s="145">
        <v>18010900</v>
      </c>
      <c r="B22" s="148" t="s">
        <v>210</v>
      </c>
      <c r="C22" s="135">
        <f t="shared" si="0"/>
        <v>360</v>
      </c>
      <c r="D22" s="146">
        <v>360</v>
      </c>
      <c r="E22" s="139"/>
      <c r="F22" s="142"/>
      <c r="G22" s="137"/>
    </row>
    <row r="23" spans="1:9">
      <c r="A23" s="133">
        <v>18050000</v>
      </c>
      <c r="B23" s="149" t="s">
        <v>211</v>
      </c>
      <c r="C23" s="135">
        <f t="shared" si="0"/>
        <v>3340</v>
      </c>
      <c r="D23" s="139">
        <f>D24+D25</f>
        <v>3340</v>
      </c>
      <c r="E23" s="139">
        <f>E24+E25</f>
        <v>0</v>
      </c>
      <c r="F23" s="139">
        <f>F24+F25</f>
        <v>0</v>
      </c>
      <c r="G23" s="137"/>
    </row>
    <row r="24" spans="1:9">
      <c r="A24" s="145">
        <v>18050300</v>
      </c>
      <c r="B24" s="150" t="s">
        <v>212</v>
      </c>
      <c r="C24" s="135">
        <f t="shared" si="0"/>
        <v>740</v>
      </c>
      <c r="D24" s="146">
        <v>740</v>
      </c>
      <c r="E24" s="151"/>
      <c r="F24" s="151"/>
      <c r="G24" s="137"/>
    </row>
    <row r="25" spans="1:9">
      <c r="A25" s="145">
        <v>18050400</v>
      </c>
      <c r="B25" s="150" t="s">
        <v>213</v>
      </c>
      <c r="C25" s="135">
        <f t="shared" si="0"/>
        <v>2600</v>
      </c>
      <c r="D25" s="146">
        <v>2600</v>
      </c>
      <c r="E25" s="151"/>
      <c r="F25" s="151"/>
      <c r="G25" s="137"/>
    </row>
    <row r="26" spans="1:9" hidden="1">
      <c r="A26" s="145"/>
      <c r="B26" s="148"/>
      <c r="C26" s="135">
        <f t="shared" si="0"/>
        <v>0</v>
      </c>
      <c r="D26" s="152"/>
      <c r="E26" s="151"/>
      <c r="F26" s="153"/>
      <c r="G26" s="137"/>
    </row>
    <row r="27" spans="1:9" s="157" customFormat="1" hidden="1">
      <c r="A27" s="133">
        <v>19000000</v>
      </c>
      <c r="B27" s="154" t="s">
        <v>214</v>
      </c>
      <c r="C27" s="135">
        <f t="shared" si="0"/>
        <v>0</v>
      </c>
      <c r="D27" s="155">
        <f>D28+D33</f>
        <v>0</v>
      </c>
      <c r="E27" s="155">
        <f>E28+E33</f>
        <v>0</v>
      </c>
      <c r="F27" s="142" t="s">
        <v>160</v>
      </c>
      <c r="G27" s="156"/>
    </row>
    <row r="28" spans="1:9" s="157" customFormat="1" hidden="1">
      <c r="A28" s="133">
        <v>19010000</v>
      </c>
      <c r="B28" s="154" t="s">
        <v>215</v>
      </c>
      <c r="C28" s="135">
        <f t="shared" si="0"/>
        <v>0</v>
      </c>
      <c r="D28" s="155">
        <f>D29+D30+D31+D32</f>
        <v>0</v>
      </c>
      <c r="E28" s="155">
        <f>E29+E30+E31+E32</f>
        <v>0</v>
      </c>
      <c r="F28" s="142" t="s">
        <v>160</v>
      </c>
      <c r="G28" s="156"/>
    </row>
    <row r="29" spans="1:9" hidden="1">
      <c r="A29" s="145"/>
      <c r="B29" s="148"/>
      <c r="C29" s="135">
        <f t="shared" si="0"/>
        <v>0</v>
      </c>
      <c r="D29" s="146"/>
      <c r="E29" s="151"/>
      <c r="F29" s="153"/>
      <c r="G29" s="137"/>
    </row>
    <row r="30" spans="1:9" hidden="1">
      <c r="A30" s="145"/>
      <c r="B30" s="148"/>
      <c r="C30" s="135">
        <f t="shared" si="0"/>
        <v>0</v>
      </c>
      <c r="D30" s="146"/>
      <c r="E30" s="151"/>
      <c r="F30" s="153"/>
      <c r="G30" s="137"/>
    </row>
    <row r="31" spans="1:9" ht="45" hidden="1" customHeight="1">
      <c r="A31" s="145"/>
      <c r="B31" s="158"/>
      <c r="C31" s="135">
        <f t="shared" si="0"/>
        <v>0</v>
      </c>
      <c r="D31" s="146"/>
      <c r="E31" s="151"/>
      <c r="F31" s="153"/>
      <c r="G31" s="137"/>
    </row>
    <row r="32" spans="1:9" ht="0.75" customHeight="1">
      <c r="A32" s="145"/>
      <c r="B32" s="148"/>
      <c r="C32" s="135">
        <f t="shared" si="0"/>
        <v>0</v>
      </c>
      <c r="D32" s="152"/>
      <c r="E32" s="153"/>
      <c r="F32" s="153" t="s">
        <v>160</v>
      </c>
      <c r="G32" s="137"/>
    </row>
    <row r="33" spans="1:7" s="157" customFormat="1" ht="15.75" hidden="1" customHeight="1">
      <c r="A33" s="133"/>
      <c r="B33" s="154"/>
      <c r="C33" s="135">
        <f t="shared" si="0"/>
        <v>0</v>
      </c>
      <c r="D33" s="140"/>
      <c r="E33" s="142">
        <f>E34</f>
        <v>0</v>
      </c>
      <c r="F33" s="142" t="s">
        <v>160</v>
      </c>
      <c r="G33" s="156"/>
    </row>
    <row r="34" spans="1:7" ht="15.75" hidden="1" customHeight="1">
      <c r="A34" s="145"/>
      <c r="B34" s="148"/>
      <c r="C34" s="135">
        <f t="shared" si="0"/>
        <v>0</v>
      </c>
      <c r="D34" s="152"/>
      <c r="E34" s="153"/>
      <c r="F34" s="153" t="s">
        <v>160</v>
      </c>
      <c r="G34" s="137"/>
    </row>
    <row r="35" spans="1:7" ht="15.75" customHeight="1">
      <c r="A35" s="133">
        <v>19010000</v>
      </c>
      <c r="B35" s="154" t="s">
        <v>215</v>
      </c>
      <c r="C35" s="135">
        <f t="shared" si="0"/>
        <v>30</v>
      </c>
      <c r="D35" s="140">
        <f>D36+D37</f>
        <v>0</v>
      </c>
      <c r="E35" s="140">
        <f>E36+E37</f>
        <v>30</v>
      </c>
      <c r="F35" s="140">
        <f>F36+F37</f>
        <v>0</v>
      </c>
      <c r="G35" s="137"/>
    </row>
    <row r="36" spans="1:7" ht="39.75" customHeight="1">
      <c r="A36" s="145">
        <v>19010100</v>
      </c>
      <c r="B36" s="148" t="s">
        <v>216</v>
      </c>
      <c r="C36" s="135">
        <f t="shared" si="0"/>
        <v>15</v>
      </c>
      <c r="D36" s="152"/>
      <c r="E36" s="152">
        <v>15</v>
      </c>
      <c r="F36" s="152"/>
      <c r="G36" s="137"/>
    </row>
    <row r="37" spans="1:7" ht="52.5" customHeight="1">
      <c r="A37" s="145">
        <v>19010300</v>
      </c>
      <c r="B37" s="148" t="s">
        <v>217</v>
      </c>
      <c r="C37" s="135">
        <f t="shared" si="0"/>
        <v>15</v>
      </c>
      <c r="D37" s="152"/>
      <c r="E37" s="152">
        <v>15</v>
      </c>
      <c r="F37" s="152"/>
      <c r="G37" s="137"/>
    </row>
    <row r="38" spans="1:7" ht="13.5" customHeight="1">
      <c r="A38" s="159">
        <v>20000000</v>
      </c>
      <c r="B38" s="160" t="s">
        <v>218</v>
      </c>
      <c r="C38" s="135">
        <f t="shared" si="0"/>
        <v>600</v>
      </c>
      <c r="D38" s="161">
        <f>D39+D46+D50+D44</f>
        <v>580</v>
      </c>
      <c r="E38" s="161">
        <f>E49+E50+E55+E40</f>
        <v>20</v>
      </c>
      <c r="F38" s="162">
        <f>F49+F50</f>
        <v>0</v>
      </c>
      <c r="G38" s="137"/>
    </row>
    <row r="39" spans="1:7" ht="24" customHeight="1">
      <c r="A39" s="163">
        <v>21000000</v>
      </c>
      <c r="B39" s="164" t="s">
        <v>219</v>
      </c>
      <c r="C39" s="135">
        <f t="shared" si="0"/>
        <v>15</v>
      </c>
      <c r="D39" s="165">
        <f>D41</f>
        <v>15</v>
      </c>
      <c r="E39" s="166"/>
      <c r="F39" s="166" t="s">
        <v>160</v>
      </c>
      <c r="G39" s="137"/>
    </row>
    <row r="40" spans="1:7" ht="23.25" hidden="1" customHeight="1">
      <c r="A40" s="145">
        <v>21010300</v>
      </c>
      <c r="B40" s="167" t="s">
        <v>220</v>
      </c>
      <c r="C40" s="135">
        <f t="shared" si="0"/>
        <v>0</v>
      </c>
      <c r="D40" s="168"/>
      <c r="E40" s="169"/>
      <c r="F40" s="169" t="s">
        <v>160</v>
      </c>
      <c r="G40" s="137"/>
    </row>
    <row r="41" spans="1:7" ht="15.75" customHeight="1">
      <c r="A41" s="145">
        <v>21081100</v>
      </c>
      <c r="B41" s="167" t="s">
        <v>221</v>
      </c>
      <c r="C41" s="135">
        <f>D41</f>
        <v>15</v>
      </c>
      <c r="D41" s="146">
        <v>15</v>
      </c>
      <c r="E41" s="153" t="s">
        <v>160</v>
      </c>
      <c r="F41" s="153" t="s">
        <v>160</v>
      </c>
      <c r="G41" s="137"/>
    </row>
    <row r="42" spans="1:7" ht="24" hidden="1" customHeight="1">
      <c r="A42" s="145">
        <v>21081300</v>
      </c>
      <c r="B42" s="170" t="s">
        <v>222</v>
      </c>
      <c r="C42" s="135" t="e">
        <f t="shared" si="0"/>
        <v>#VALUE!</v>
      </c>
      <c r="D42" s="171"/>
      <c r="E42" s="172" t="s">
        <v>160</v>
      </c>
      <c r="F42" s="172" t="s">
        <v>160</v>
      </c>
      <c r="G42" s="137"/>
    </row>
    <row r="43" spans="1:7" ht="9" hidden="1" customHeight="1">
      <c r="A43" s="163">
        <v>22000000</v>
      </c>
      <c r="B43" s="173" t="s">
        <v>223</v>
      </c>
      <c r="C43" s="135" t="e">
        <f t="shared" si="0"/>
        <v>#VALUE!</v>
      </c>
      <c r="D43" s="174">
        <f>D46</f>
        <v>65</v>
      </c>
      <c r="E43" s="175" t="s">
        <v>160</v>
      </c>
      <c r="F43" s="175" t="s">
        <v>160</v>
      </c>
      <c r="G43" s="137"/>
    </row>
    <row r="44" spans="1:7" ht="14.25" customHeight="1">
      <c r="A44" s="176">
        <v>22010000</v>
      </c>
      <c r="B44" s="173" t="s">
        <v>224</v>
      </c>
      <c r="C44" s="135">
        <f t="shared" si="0"/>
        <v>500</v>
      </c>
      <c r="D44" s="174">
        <f>D45</f>
        <v>500</v>
      </c>
      <c r="E44" s="174">
        <f>E45</f>
        <v>0</v>
      </c>
      <c r="F44" s="174">
        <f>F45</f>
        <v>0</v>
      </c>
      <c r="G44" s="137"/>
    </row>
    <row r="45" spans="1:7" ht="24.75" customHeight="1">
      <c r="A45" s="177">
        <v>22012500</v>
      </c>
      <c r="B45" s="173" t="s">
        <v>225</v>
      </c>
      <c r="C45" s="135">
        <f t="shared" si="0"/>
        <v>500</v>
      </c>
      <c r="D45" s="174">
        <v>500</v>
      </c>
      <c r="E45" s="175"/>
      <c r="F45" s="175"/>
      <c r="G45" s="137"/>
    </row>
    <row r="46" spans="1:7" ht="13.5" customHeight="1">
      <c r="A46" s="133">
        <v>22090000</v>
      </c>
      <c r="B46" s="178" t="s">
        <v>226</v>
      </c>
      <c r="C46" s="135">
        <f>D46</f>
        <v>65</v>
      </c>
      <c r="D46" s="135">
        <f>D47+D48</f>
        <v>65</v>
      </c>
      <c r="E46" s="179" t="s">
        <v>160</v>
      </c>
      <c r="F46" s="179" t="s">
        <v>160</v>
      </c>
      <c r="G46" s="137"/>
    </row>
    <row r="47" spans="1:7" ht="35.25" customHeight="1">
      <c r="A47" s="145">
        <v>22090100</v>
      </c>
      <c r="B47" s="167" t="s">
        <v>227</v>
      </c>
      <c r="C47" s="135">
        <f t="shared" si="0"/>
        <v>35</v>
      </c>
      <c r="D47" s="171">
        <v>35</v>
      </c>
      <c r="E47" s="172"/>
      <c r="F47" s="172"/>
      <c r="G47" s="137"/>
    </row>
    <row r="48" spans="1:7" ht="36.75" customHeight="1">
      <c r="A48" s="145">
        <v>22090400</v>
      </c>
      <c r="B48" s="167" t="s">
        <v>228</v>
      </c>
      <c r="C48" s="135">
        <f t="shared" si="0"/>
        <v>30</v>
      </c>
      <c r="D48" s="171">
        <v>30</v>
      </c>
      <c r="E48" s="172"/>
      <c r="F48" s="172"/>
      <c r="G48" s="137"/>
    </row>
    <row r="49" spans="1:7" ht="0.75" hidden="1" customHeight="1">
      <c r="A49" s="180">
        <v>21080000</v>
      </c>
      <c r="B49" s="181" t="s">
        <v>229</v>
      </c>
      <c r="C49" s="135">
        <f t="shared" si="0"/>
        <v>0</v>
      </c>
      <c r="D49" s="182"/>
      <c r="E49" s="182"/>
      <c r="F49" s="182"/>
      <c r="G49" s="137"/>
    </row>
    <row r="50" spans="1:7" ht="17.25" customHeight="1">
      <c r="A50" s="180">
        <v>24000000</v>
      </c>
      <c r="B50" s="181" t="s">
        <v>230</v>
      </c>
      <c r="C50" s="135">
        <f t="shared" si="0"/>
        <v>0</v>
      </c>
      <c r="D50" s="182">
        <f>D52</f>
        <v>0</v>
      </c>
      <c r="E50" s="182">
        <f>E54</f>
        <v>0</v>
      </c>
      <c r="F50" s="182"/>
      <c r="G50" s="137"/>
    </row>
    <row r="51" spans="1:7" ht="6" hidden="1" customHeight="1">
      <c r="A51" s="183">
        <v>24030000</v>
      </c>
      <c r="B51" s="184" t="s">
        <v>231</v>
      </c>
      <c r="C51" s="135" t="e">
        <f t="shared" si="0"/>
        <v>#VALUE!</v>
      </c>
      <c r="D51" s="185"/>
      <c r="E51" s="186" t="s">
        <v>160</v>
      </c>
      <c r="F51" s="186" t="s">
        <v>160</v>
      </c>
      <c r="G51" s="137"/>
    </row>
    <row r="52" spans="1:7" ht="15" customHeight="1">
      <c r="A52" s="187">
        <v>24060300</v>
      </c>
      <c r="B52" s="188" t="s">
        <v>232</v>
      </c>
      <c r="C52" s="135">
        <f>D52</f>
        <v>0</v>
      </c>
      <c r="D52" s="189"/>
      <c r="E52" s="190" t="s">
        <v>160</v>
      </c>
      <c r="F52" s="190" t="s">
        <v>160</v>
      </c>
      <c r="G52" s="137"/>
    </row>
    <row r="53" spans="1:7" ht="0.75" customHeight="1">
      <c r="A53" s="187">
        <v>24110600</v>
      </c>
      <c r="B53" s="191" t="s">
        <v>233</v>
      </c>
      <c r="C53" s="135" t="e">
        <f t="shared" si="0"/>
        <v>#VALUE!</v>
      </c>
      <c r="D53" s="190" t="s">
        <v>234</v>
      </c>
      <c r="E53" s="192" t="s">
        <v>160</v>
      </c>
      <c r="F53" s="192" t="s">
        <v>160</v>
      </c>
      <c r="G53" s="137"/>
    </row>
    <row r="54" spans="1:7" ht="11.25" hidden="1" customHeight="1">
      <c r="A54" s="193">
        <v>24062100</v>
      </c>
      <c r="B54" s="194" t="s">
        <v>235</v>
      </c>
      <c r="C54" s="135" t="e">
        <f t="shared" si="0"/>
        <v>#VALUE!</v>
      </c>
      <c r="D54" s="192" t="s">
        <v>160</v>
      </c>
      <c r="E54" s="190"/>
      <c r="F54" s="190" t="s">
        <v>160</v>
      </c>
      <c r="G54" s="137"/>
    </row>
    <row r="55" spans="1:7">
      <c r="A55" s="180">
        <v>25000000</v>
      </c>
      <c r="B55" s="195" t="s">
        <v>236</v>
      </c>
      <c r="C55" s="135">
        <f t="shared" si="0"/>
        <v>20</v>
      </c>
      <c r="D55" s="196"/>
      <c r="E55" s="197">
        <f>E56+E57</f>
        <v>20</v>
      </c>
      <c r="F55" s="196"/>
      <c r="G55" s="137"/>
    </row>
    <row r="56" spans="1:7" ht="33.75" hidden="1" customHeight="1">
      <c r="A56" s="187">
        <v>25010100</v>
      </c>
      <c r="B56" s="198" t="s">
        <v>237</v>
      </c>
      <c r="C56" s="135">
        <f t="shared" si="0"/>
        <v>0</v>
      </c>
      <c r="D56" s="190"/>
      <c r="E56" s="171"/>
      <c r="F56" s="190"/>
      <c r="G56" s="137"/>
    </row>
    <row r="57" spans="1:7" ht="14.25" customHeight="1">
      <c r="A57" s="187">
        <v>25010300</v>
      </c>
      <c r="B57" s="198" t="s">
        <v>238</v>
      </c>
      <c r="C57" s="135">
        <f t="shared" si="0"/>
        <v>20</v>
      </c>
      <c r="D57" s="190"/>
      <c r="E57" s="171">
        <v>20</v>
      </c>
      <c r="F57" s="190"/>
      <c r="G57" s="137"/>
    </row>
    <row r="58" spans="1:7" ht="15.75" hidden="1" customHeight="1">
      <c r="A58" s="180">
        <v>30000000</v>
      </c>
      <c r="B58" s="195" t="s">
        <v>239</v>
      </c>
      <c r="C58" s="135">
        <f t="shared" si="0"/>
        <v>0</v>
      </c>
      <c r="D58" s="199">
        <f>D59</f>
        <v>0</v>
      </c>
      <c r="E58" s="200">
        <f>E59+E62</f>
        <v>0</v>
      </c>
      <c r="F58" s="200">
        <f>F59+F62</f>
        <v>0</v>
      </c>
      <c r="G58" s="137"/>
    </row>
    <row r="59" spans="1:7" ht="15.75" hidden="1" customHeight="1">
      <c r="A59" s="187">
        <v>31000000</v>
      </c>
      <c r="B59" s="198" t="s">
        <v>240</v>
      </c>
      <c r="C59" s="135">
        <f t="shared" si="0"/>
        <v>0</v>
      </c>
      <c r="D59" s="201">
        <f>D60</f>
        <v>0</v>
      </c>
      <c r="E59" s="189">
        <f>E61</f>
        <v>0</v>
      </c>
      <c r="F59" s="189">
        <f>F61</f>
        <v>0</v>
      </c>
      <c r="G59" s="137"/>
    </row>
    <row r="60" spans="1:7" ht="56.25" hidden="1" customHeight="1">
      <c r="A60" s="187">
        <v>31010200</v>
      </c>
      <c r="B60" s="202" t="s">
        <v>241</v>
      </c>
      <c r="C60" s="135">
        <f t="shared" si="0"/>
        <v>0</v>
      </c>
      <c r="D60" s="201">
        <v>0</v>
      </c>
      <c r="E60" s="189"/>
      <c r="F60" s="201"/>
      <c r="G60" s="137"/>
    </row>
    <row r="61" spans="1:7" ht="37.5" hidden="1" customHeight="1">
      <c r="A61" s="203">
        <v>31030000</v>
      </c>
      <c r="B61" s="191" t="s">
        <v>242</v>
      </c>
      <c r="C61" s="135" t="e">
        <f t="shared" si="0"/>
        <v>#VALUE!</v>
      </c>
      <c r="D61" s="190" t="s">
        <v>160</v>
      </c>
      <c r="E61" s="146"/>
      <c r="F61" s="146"/>
      <c r="G61" s="137"/>
    </row>
    <row r="62" spans="1:7" ht="22.5" hidden="1" customHeight="1">
      <c r="A62" s="204">
        <v>33000000</v>
      </c>
      <c r="B62" s="205" t="s">
        <v>243</v>
      </c>
      <c r="C62" s="135" t="e">
        <f t="shared" si="0"/>
        <v>#VALUE!</v>
      </c>
      <c r="D62" s="186" t="s">
        <v>160</v>
      </c>
      <c r="E62" s="146"/>
      <c r="F62" s="146"/>
      <c r="G62" s="137"/>
    </row>
    <row r="63" spans="1:7" ht="44.25" hidden="1" customHeight="1">
      <c r="A63" s="204">
        <v>33010100</v>
      </c>
      <c r="B63" s="206" t="s">
        <v>244</v>
      </c>
      <c r="C63" s="135" t="e">
        <f t="shared" si="0"/>
        <v>#VALUE!</v>
      </c>
      <c r="D63" s="190" t="s">
        <v>160</v>
      </c>
      <c r="E63" s="146"/>
      <c r="F63" s="146"/>
      <c r="G63" s="137"/>
    </row>
    <row r="64" spans="1:7" hidden="1">
      <c r="A64" s="180">
        <v>50000000</v>
      </c>
      <c r="B64" s="207" t="s">
        <v>245</v>
      </c>
      <c r="C64" s="135" t="e">
        <f t="shared" si="0"/>
        <v>#VALUE!</v>
      </c>
      <c r="D64" s="196" t="s">
        <v>160</v>
      </c>
      <c r="E64" s="182">
        <f>E65+E66</f>
        <v>0</v>
      </c>
      <c r="F64" s="196" t="s">
        <v>160</v>
      </c>
      <c r="G64" s="137"/>
    </row>
    <row r="65" spans="1:7" hidden="1">
      <c r="A65" s="187"/>
      <c r="B65" s="187"/>
      <c r="C65" s="135" t="e">
        <f t="shared" si="0"/>
        <v>#VALUE!</v>
      </c>
      <c r="D65" s="190" t="s">
        <v>160</v>
      </c>
      <c r="E65" s="192"/>
      <c r="F65" s="190" t="s">
        <v>160</v>
      </c>
      <c r="G65" s="137"/>
    </row>
    <row r="66" spans="1:7" ht="0.75" hidden="1" customHeight="1">
      <c r="A66" s="187"/>
      <c r="B66" s="208"/>
      <c r="C66" s="135" t="e">
        <f t="shared" si="0"/>
        <v>#VALUE!</v>
      </c>
      <c r="D66" s="190" t="s">
        <v>160</v>
      </c>
      <c r="E66" s="209"/>
      <c r="F66" s="190" t="s">
        <v>160</v>
      </c>
      <c r="G66" s="137"/>
    </row>
    <row r="67" spans="1:7">
      <c r="A67" s="187"/>
      <c r="B67" s="210" t="s">
        <v>246</v>
      </c>
      <c r="C67" s="135">
        <f t="shared" si="0"/>
        <v>16295</v>
      </c>
      <c r="D67" s="211">
        <f>D9+D38+D58</f>
        <v>16245</v>
      </c>
      <c r="E67" s="211">
        <f>E38+E9+E58+E64</f>
        <v>50</v>
      </c>
      <c r="F67" s="211">
        <f>F61+F63+F23</f>
        <v>0</v>
      </c>
      <c r="G67" s="137"/>
    </row>
    <row r="68" spans="1:7" ht="15" customHeight="1">
      <c r="A68" s="183">
        <v>40000000</v>
      </c>
      <c r="B68" s="212" t="s">
        <v>247</v>
      </c>
      <c r="C68" s="135">
        <f t="shared" si="0"/>
        <v>17579.957000000002</v>
      </c>
      <c r="D68" s="211">
        <f>D69+D71</f>
        <v>8400.2039999999997</v>
      </c>
      <c r="E68" s="211">
        <f>F68</f>
        <v>9179.7530000000006</v>
      </c>
      <c r="F68" s="211">
        <f>F69+F71</f>
        <v>9179.7530000000006</v>
      </c>
      <c r="G68" s="137"/>
    </row>
    <row r="69" spans="1:7" ht="29.25" customHeight="1">
      <c r="A69" s="180">
        <v>41050000</v>
      </c>
      <c r="B69" s="180" t="s">
        <v>248</v>
      </c>
      <c r="C69" s="135">
        <f>C70</f>
        <v>9340.3450000000012</v>
      </c>
      <c r="D69" s="135">
        <f t="shared" ref="D69:F69" si="1">D70</f>
        <v>160.59200000000001</v>
      </c>
      <c r="E69" s="135">
        <f t="shared" si="1"/>
        <v>9179.7530000000006</v>
      </c>
      <c r="F69" s="135">
        <f t="shared" si="1"/>
        <v>9179.7530000000006</v>
      </c>
      <c r="G69" s="137"/>
    </row>
    <row r="70" spans="1:7" ht="15" customHeight="1">
      <c r="A70" s="187">
        <v>41053900</v>
      </c>
      <c r="B70" s="187" t="s">
        <v>249</v>
      </c>
      <c r="C70" s="135">
        <f t="shared" si="0"/>
        <v>9340.3450000000012</v>
      </c>
      <c r="D70" s="146">
        <v>160.59200000000001</v>
      </c>
      <c r="E70" s="189">
        <v>9179.7530000000006</v>
      </c>
      <c r="F70" s="146">
        <f>E70</f>
        <v>9179.7530000000006</v>
      </c>
      <c r="G70" s="137"/>
    </row>
    <row r="71" spans="1:7" ht="27" customHeight="1">
      <c r="A71" s="214">
        <v>41040000</v>
      </c>
      <c r="B71" s="215" t="s">
        <v>250</v>
      </c>
      <c r="C71" s="135">
        <f t="shared" si="0"/>
        <v>8239.6119999999992</v>
      </c>
      <c r="D71" s="216">
        <v>8239.6119999999992</v>
      </c>
      <c r="E71" s="213"/>
      <c r="F71" s="216"/>
      <c r="G71" s="137"/>
    </row>
    <row r="72" spans="1:7" ht="43.5" hidden="1" customHeight="1">
      <c r="A72" s="187">
        <v>41034400</v>
      </c>
      <c r="B72" s="208" t="s">
        <v>251</v>
      </c>
      <c r="C72" s="135">
        <f t="shared" si="0"/>
        <v>0</v>
      </c>
      <c r="D72" s="152"/>
      <c r="E72" s="189">
        <f>F72</f>
        <v>0</v>
      </c>
      <c r="F72" s="151"/>
      <c r="G72" s="137"/>
    </row>
    <row r="73" spans="1:7" ht="14.25" customHeight="1">
      <c r="A73" s="187">
        <v>41040400</v>
      </c>
      <c r="B73" s="187" t="s">
        <v>252</v>
      </c>
      <c r="C73" s="135">
        <f t="shared" si="0"/>
        <v>8239.6119999999992</v>
      </c>
      <c r="D73" s="189">
        <v>8239.6119999999992</v>
      </c>
      <c r="E73" s="189"/>
      <c r="F73" s="146"/>
      <c r="G73" s="137"/>
    </row>
    <row r="74" spans="1:7">
      <c r="A74" s="187"/>
      <c r="B74" s="210" t="s">
        <v>253</v>
      </c>
      <c r="C74" s="135">
        <f>D74+E74</f>
        <v>33874.956999999995</v>
      </c>
      <c r="D74" s="211">
        <f>D67+D68</f>
        <v>24645.203999999998</v>
      </c>
      <c r="E74" s="211">
        <f>E67+E68</f>
        <v>9229.7530000000006</v>
      </c>
      <c r="F74" s="211">
        <f>F67+F68</f>
        <v>9179.7530000000006</v>
      </c>
      <c r="G74" s="137"/>
    </row>
    <row r="75" spans="1:7" s="33" customFormat="1" ht="27.75" customHeight="1">
      <c r="B75" s="33" t="s">
        <v>28</v>
      </c>
      <c r="E75" s="33" t="s">
        <v>29</v>
      </c>
    </row>
    <row r="76" spans="1:7" ht="15.75">
      <c r="B76" s="217"/>
      <c r="C76" s="217"/>
      <c r="D76" s="217"/>
      <c r="E76" s="217"/>
      <c r="F76" s="217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view="pageBreakPreview" zoomScaleNormal="75" zoomScaleSheetLayoutView="100" workbookViewId="0">
      <pane xSplit="4" ySplit="6" topLeftCell="L8" activePane="bottomRight" state="frozenSplit"/>
      <selection pane="topRight" activeCell="E1" sqref="E1"/>
      <selection pane="bottomLeft" activeCell="A8" sqref="A8"/>
      <selection pane="bottomRight" activeCell="N3" sqref="N3"/>
    </sheetView>
  </sheetViews>
  <sheetFormatPr defaultRowHeight="12.75"/>
  <cols>
    <col min="1" max="2" width="11.5703125" customWidth="1"/>
    <col min="3" max="3" width="52.42578125" customWidth="1"/>
    <col min="4" max="4" width="14.5703125" style="82" customWidth="1"/>
    <col min="5" max="5" width="11.140625" style="82" customWidth="1"/>
    <col min="6" max="6" width="13.28515625" style="82" customWidth="1"/>
    <col min="7" max="7" width="14.28515625" style="82" customWidth="1"/>
    <col min="8" max="8" width="9.5703125" customWidth="1"/>
    <col min="9" max="9" width="11.85546875" customWidth="1"/>
    <col min="10" max="10" width="8.855468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N1" t="s">
        <v>264</v>
      </c>
    </row>
    <row r="2" spans="1:16" ht="15" customHeight="1">
      <c r="N2" t="s">
        <v>1</v>
      </c>
    </row>
    <row r="3" spans="1:16" ht="15" customHeight="1">
      <c r="K3" s="1"/>
      <c r="L3" s="1"/>
      <c r="N3" t="s">
        <v>285</v>
      </c>
    </row>
    <row r="4" spans="1:16" ht="16.5" customHeight="1">
      <c r="C4" s="2" t="s">
        <v>185</v>
      </c>
      <c r="D4" s="83"/>
      <c r="E4" s="83"/>
      <c r="F4" s="83"/>
      <c r="G4" s="83"/>
      <c r="H4" s="2"/>
      <c r="K4" s="3"/>
      <c r="L4" s="4"/>
      <c r="P4" t="s">
        <v>2</v>
      </c>
    </row>
    <row r="5" spans="1:16" ht="15" customHeight="1">
      <c r="A5" s="5" t="s">
        <v>3</v>
      </c>
      <c r="B5" s="5" t="s">
        <v>4</v>
      </c>
      <c r="C5" s="6" t="s">
        <v>256</v>
      </c>
      <c r="D5" s="84"/>
      <c r="E5" s="261" t="s">
        <v>5</v>
      </c>
      <c r="F5" s="262"/>
      <c r="G5" s="262"/>
      <c r="H5" s="262"/>
      <c r="I5" s="262"/>
      <c r="J5" s="262"/>
      <c r="K5" s="263"/>
      <c r="L5" s="263"/>
      <c r="M5" s="262"/>
      <c r="N5" s="262"/>
      <c r="O5" s="262"/>
      <c r="P5" s="264"/>
    </row>
    <row r="6" spans="1:16" ht="21" customHeight="1">
      <c r="A6" s="7"/>
      <c r="B6" s="7"/>
      <c r="C6" s="8"/>
      <c r="D6" s="85" t="s">
        <v>6</v>
      </c>
      <c r="E6" s="86" t="s">
        <v>7</v>
      </c>
      <c r="F6" s="87" t="s">
        <v>8</v>
      </c>
      <c r="G6" s="87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</row>
    <row r="7" spans="1:16" ht="21" hidden="1" customHeight="1">
      <c r="A7" s="7"/>
      <c r="B7" s="7"/>
      <c r="C7" s="8"/>
      <c r="D7" s="92"/>
      <c r="E7" s="90"/>
      <c r="F7" s="90"/>
      <c r="G7" s="90"/>
      <c r="H7" s="91"/>
      <c r="I7" s="91"/>
      <c r="J7" s="91"/>
      <c r="K7" s="91"/>
      <c r="L7" s="93"/>
      <c r="M7" s="91"/>
      <c r="N7" s="91"/>
      <c r="O7" s="91"/>
      <c r="P7" s="91"/>
    </row>
    <row r="8" spans="1:16" ht="21" customHeight="1">
      <c r="A8" s="270" t="s">
        <v>255</v>
      </c>
      <c r="B8" s="271"/>
      <c r="C8" s="272"/>
      <c r="D8" s="223">
        <f>D9</f>
        <v>70621</v>
      </c>
      <c r="E8" s="224"/>
      <c r="F8" s="224"/>
      <c r="G8" s="224">
        <f>G9</f>
        <v>70621</v>
      </c>
      <c r="H8" s="220"/>
      <c r="I8" s="220"/>
      <c r="J8" s="220"/>
      <c r="K8" s="220"/>
      <c r="L8" s="221"/>
      <c r="M8" s="91"/>
      <c r="N8" s="91"/>
      <c r="O8" s="91"/>
      <c r="P8" s="91"/>
    </row>
    <row r="9" spans="1:16" ht="21" customHeight="1">
      <c r="A9" s="222">
        <v>41053900</v>
      </c>
      <c r="B9" s="4"/>
      <c r="C9" s="225" t="s">
        <v>249</v>
      </c>
      <c r="D9" s="92">
        <f>G9</f>
        <v>70621</v>
      </c>
      <c r="E9" s="219"/>
      <c r="F9" s="219"/>
      <c r="G9" s="219">
        <v>70621</v>
      </c>
      <c r="H9" s="220"/>
      <c r="I9" s="220"/>
      <c r="J9" s="220"/>
      <c r="K9" s="220"/>
      <c r="L9" s="221"/>
      <c r="M9" s="91"/>
      <c r="N9" s="91"/>
      <c r="O9" s="91"/>
      <c r="P9" s="91"/>
    </row>
    <row r="10" spans="1:16" s="94" customFormat="1" ht="21" customHeight="1">
      <c r="A10" s="270" t="s">
        <v>186</v>
      </c>
      <c r="B10" s="271"/>
      <c r="C10" s="272"/>
      <c r="D10" s="88">
        <f>E10+G10+H10</f>
        <v>206900</v>
      </c>
      <c r="E10" s="226">
        <f>E11</f>
        <v>100000</v>
      </c>
      <c r="F10" s="226"/>
      <c r="G10" s="226">
        <f>G13</f>
        <v>70621</v>
      </c>
      <c r="H10" s="226">
        <f>H11</f>
        <v>36279</v>
      </c>
      <c r="I10" s="101"/>
      <c r="J10" s="101"/>
      <c r="K10" s="101"/>
      <c r="L10" s="101"/>
      <c r="M10" s="102"/>
      <c r="N10" s="102"/>
      <c r="O10" s="102"/>
      <c r="P10" s="102"/>
    </row>
    <row r="11" spans="1:16" s="94" customFormat="1" ht="21" customHeight="1">
      <c r="A11" s="268">
        <v>216030</v>
      </c>
      <c r="B11" s="269"/>
      <c r="C11" s="104" t="s">
        <v>269</v>
      </c>
      <c r="D11" s="88">
        <f>D12</f>
        <v>136279</v>
      </c>
      <c r="E11" s="236">
        <f>E12</f>
        <v>100000</v>
      </c>
      <c r="F11" s="236"/>
      <c r="G11" s="236"/>
      <c r="H11" s="236">
        <f>H12</f>
        <v>36279</v>
      </c>
      <c r="I11" s="235"/>
      <c r="J11" s="235"/>
      <c r="K11" s="235"/>
      <c r="L11" s="235"/>
      <c r="M11" s="102"/>
      <c r="N11" s="102"/>
      <c r="O11" s="102"/>
      <c r="P11" s="102"/>
    </row>
    <row r="12" spans="1:16" s="94" customFormat="1" ht="30" customHeight="1">
      <c r="A12" s="237" t="s">
        <v>270</v>
      </c>
      <c r="B12" s="112">
        <v>2610</v>
      </c>
      <c r="C12" s="113" t="s">
        <v>268</v>
      </c>
      <c r="D12" s="88">
        <f>E12+H12</f>
        <v>136279</v>
      </c>
      <c r="E12" s="235">
        <v>100000</v>
      </c>
      <c r="F12" s="235"/>
      <c r="G12" s="236"/>
      <c r="H12" s="235">
        <v>36279</v>
      </c>
      <c r="I12" s="235"/>
      <c r="J12" s="235"/>
      <c r="K12" s="235"/>
      <c r="L12" s="235"/>
      <c r="M12" s="102"/>
      <c r="N12" s="102"/>
      <c r="O12" s="102"/>
      <c r="P12" s="102"/>
    </row>
    <row r="13" spans="1:16" s="94" customFormat="1" ht="48" customHeight="1">
      <c r="A13" s="268">
        <v>215062</v>
      </c>
      <c r="B13" s="269"/>
      <c r="C13" s="104" t="s">
        <v>258</v>
      </c>
      <c r="D13" s="88">
        <f>D14</f>
        <v>70621</v>
      </c>
      <c r="E13" s="105"/>
      <c r="F13" s="105"/>
      <c r="G13" s="105">
        <f>G14</f>
        <v>70621</v>
      </c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s="94" customFormat="1" ht="21.75" customHeight="1">
      <c r="A14" s="106"/>
      <c r="B14" s="107">
        <v>2210</v>
      </c>
      <c r="C14" s="108" t="s">
        <v>188</v>
      </c>
      <c r="D14" s="89">
        <f t="shared" ref="D14" si="0">E14+F14+G14+H14+I14+J14+K14+L14+M14+N14+O14+P14</f>
        <v>70621</v>
      </c>
      <c r="E14" s="103"/>
      <c r="F14" s="103"/>
      <c r="G14" s="103">
        <v>70621</v>
      </c>
      <c r="H14" s="103"/>
      <c r="I14" s="103"/>
      <c r="J14" s="103"/>
      <c r="K14" s="103"/>
      <c r="L14" s="103"/>
      <c r="M14" s="103"/>
      <c r="N14" s="103"/>
      <c r="O14" s="103"/>
      <c r="P14" s="103"/>
    </row>
    <row r="15" spans="1:16" ht="21" customHeight="1">
      <c r="A15" s="270" t="s">
        <v>257</v>
      </c>
      <c r="B15" s="271"/>
      <c r="C15" s="272"/>
      <c r="D15" s="223">
        <f>G15</f>
        <v>5891476</v>
      </c>
      <c r="E15" s="224"/>
      <c r="F15" s="224"/>
      <c r="G15" s="224">
        <f>G16</f>
        <v>5891476</v>
      </c>
      <c r="H15" s="220"/>
      <c r="I15" s="220"/>
      <c r="J15" s="220"/>
      <c r="K15" s="220"/>
      <c r="L15" s="221"/>
      <c r="M15" s="91"/>
      <c r="N15" s="91"/>
      <c r="O15" s="91"/>
      <c r="P15" s="91"/>
    </row>
    <row r="16" spans="1:16" ht="21" customHeight="1">
      <c r="A16" s="222">
        <v>41053900</v>
      </c>
      <c r="B16" s="4"/>
      <c r="C16" s="225" t="s">
        <v>249</v>
      </c>
      <c r="D16" s="92">
        <f>G16</f>
        <v>5891476</v>
      </c>
      <c r="E16" s="219"/>
      <c r="F16" s="219"/>
      <c r="G16" s="219">
        <v>5891476</v>
      </c>
      <c r="H16" s="220"/>
      <c r="I16" s="220"/>
      <c r="J16" s="220"/>
      <c r="K16" s="220"/>
      <c r="L16" s="221"/>
      <c r="M16" s="91"/>
      <c r="N16" s="91"/>
      <c r="O16" s="91"/>
      <c r="P16" s="91"/>
    </row>
    <row r="17" spans="1:16" s="94" customFormat="1" ht="21" customHeight="1">
      <c r="A17" s="265" t="s">
        <v>19</v>
      </c>
      <c r="B17" s="266"/>
      <c r="C17" s="267"/>
      <c r="D17" s="88">
        <f>E17+G17+H17</f>
        <v>5755197</v>
      </c>
      <c r="E17" s="88">
        <f>E21</f>
        <v>-100000</v>
      </c>
      <c r="F17" s="88"/>
      <c r="G17" s="88">
        <f>G18+G21+G23</f>
        <v>5891476</v>
      </c>
      <c r="H17" s="88">
        <f>H21</f>
        <v>-36279</v>
      </c>
      <c r="I17" s="88"/>
      <c r="J17" s="88"/>
      <c r="K17" s="88"/>
      <c r="L17" s="88"/>
      <c r="M17" s="88"/>
      <c r="N17" s="88"/>
      <c r="O17" s="88"/>
      <c r="P17" s="88"/>
    </row>
    <row r="18" spans="1:16" s="94" customFormat="1" ht="48" customHeight="1">
      <c r="A18" s="268">
        <v>215062</v>
      </c>
      <c r="B18" s="269"/>
      <c r="C18" s="104" t="s">
        <v>261</v>
      </c>
      <c r="D18" s="88">
        <f>D19+D20</f>
        <v>406400</v>
      </c>
      <c r="E18" s="105"/>
      <c r="F18" s="105"/>
      <c r="G18" s="105">
        <f>G19+G20</f>
        <v>406400</v>
      </c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s="94" customFormat="1" ht="26.25" customHeight="1">
      <c r="A19" s="227" t="s">
        <v>263</v>
      </c>
      <c r="B19" s="107">
        <v>3110</v>
      </c>
      <c r="C19" s="111" t="s">
        <v>183</v>
      </c>
      <c r="D19" s="89">
        <f t="shared" ref="D19" si="1">E19+F19+G19+H19+I19+J19+K19+L19+M19+N19+O19+P19</f>
        <v>56400</v>
      </c>
      <c r="E19" s="103"/>
      <c r="F19" s="103"/>
      <c r="G19" s="103">
        <v>56400</v>
      </c>
      <c r="H19" s="103"/>
      <c r="I19" s="103"/>
      <c r="J19" s="103"/>
      <c r="K19" s="103"/>
      <c r="L19" s="103"/>
      <c r="M19" s="103"/>
      <c r="N19" s="103"/>
      <c r="O19" s="103"/>
      <c r="P19" s="103"/>
    </row>
    <row r="20" spans="1:16" s="94" customFormat="1" ht="26.25" customHeight="1">
      <c r="A20" s="227" t="s">
        <v>262</v>
      </c>
      <c r="B20" s="107">
        <v>3132</v>
      </c>
      <c r="C20" s="113" t="s">
        <v>23</v>
      </c>
      <c r="D20" s="89">
        <f t="shared" ref="D20" si="2">E20+F20+G20+H20+I20+J20+K20+L20+M20+N20+O20+P20</f>
        <v>350000</v>
      </c>
      <c r="E20" s="103"/>
      <c r="F20" s="103"/>
      <c r="G20" s="103">
        <v>350000</v>
      </c>
      <c r="H20" s="103"/>
      <c r="I20" s="103"/>
      <c r="J20" s="103"/>
      <c r="K20" s="103"/>
      <c r="L20" s="103"/>
      <c r="M20" s="103"/>
      <c r="N20" s="103"/>
      <c r="O20" s="103"/>
      <c r="P20" s="103"/>
    </row>
    <row r="21" spans="1:16" s="94" customFormat="1" ht="21.75" customHeight="1">
      <c r="A21" s="268">
        <v>217330</v>
      </c>
      <c r="B21" s="269"/>
      <c r="C21" s="104" t="s">
        <v>259</v>
      </c>
      <c r="D21" s="88">
        <f>D22</f>
        <v>-136279</v>
      </c>
      <c r="E21" s="105">
        <f>E22</f>
        <v>-100000</v>
      </c>
      <c r="F21" s="105"/>
      <c r="G21" s="105"/>
      <c r="H21" s="105">
        <f>H22</f>
        <v>-36279</v>
      </c>
      <c r="I21" s="103"/>
      <c r="J21" s="103"/>
      <c r="K21" s="103"/>
      <c r="L21" s="103"/>
      <c r="M21" s="103"/>
      <c r="N21" s="103"/>
      <c r="O21" s="103"/>
      <c r="P21" s="103"/>
    </row>
    <row r="22" spans="1:16" s="94" customFormat="1" ht="27" customHeight="1">
      <c r="A22" s="106"/>
      <c r="B22" s="110">
        <v>3142</v>
      </c>
      <c r="C22" s="111" t="s">
        <v>260</v>
      </c>
      <c r="D22" s="89">
        <f>E22+G22+H22</f>
        <v>-136279</v>
      </c>
      <c r="E22" s="103">
        <v>-100000</v>
      </c>
      <c r="F22" s="103"/>
      <c r="G22" s="103"/>
      <c r="H22" s="103">
        <v>-36279</v>
      </c>
      <c r="I22" s="103"/>
      <c r="J22" s="103"/>
      <c r="K22" s="103"/>
      <c r="L22" s="103"/>
      <c r="M22" s="103"/>
      <c r="N22" s="103"/>
      <c r="O22" s="103"/>
      <c r="P22" s="103"/>
    </row>
    <row r="23" spans="1:16" s="94" customFormat="1" ht="21" customHeight="1">
      <c r="A23" s="268">
        <v>216030</v>
      </c>
      <c r="B23" s="269"/>
      <c r="C23" s="104" t="s">
        <v>45</v>
      </c>
      <c r="D23" s="88">
        <f>G23</f>
        <v>5485076</v>
      </c>
      <c r="E23" s="103"/>
      <c r="F23" s="103"/>
      <c r="G23" s="105">
        <f>G24</f>
        <v>5485076</v>
      </c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s="94" customFormat="1" ht="23.25" customHeight="1">
      <c r="A24" s="109"/>
      <c r="B24" s="112">
        <v>3132</v>
      </c>
      <c r="C24" s="113" t="s">
        <v>23</v>
      </c>
      <c r="D24" s="89">
        <f>G24</f>
        <v>5485076</v>
      </c>
      <c r="E24" s="103"/>
      <c r="F24" s="103"/>
      <c r="G24" s="103">
        <v>5485076</v>
      </c>
      <c r="H24" s="103"/>
      <c r="I24" s="103"/>
      <c r="J24" s="103"/>
      <c r="K24" s="103"/>
      <c r="L24" s="103"/>
      <c r="M24" s="103"/>
      <c r="N24" s="103"/>
      <c r="O24" s="103"/>
      <c r="P24" s="103"/>
    </row>
    <row r="25" spans="1:16" s="1" customFormat="1" ht="15">
      <c r="A25" s="13"/>
      <c r="B25" s="13"/>
      <c r="C25" s="13"/>
      <c r="D25" s="95"/>
      <c r="E25" s="95"/>
      <c r="F25" s="95"/>
      <c r="G25" s="95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7" customFormat="1" ht="18.75">
      <c r="B26" s="81" t="s">
        <v>28</v>
      </c>
      <c r="C26" s="81"/>
      <c r="D26" s="81" t="s">
        <v>184</v>
      </c>
      <c r="L26" s="96"/>
    </row>
    <row r="27" spans="1:16" s="1" customFormat="1" ht="15">
      <c r="A27" s="13"/>
      <c r="B27" s="13"/>
      <c r="C27" s="13"/>
      <c r="D27" s="95"/>
      <c r="E27" s="95"/>
      <c r="F27" s="95"/>
      <c r="G27" s="95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15">
      <c r="A28" s="13"/>
      <c r="B28" s="13"/>
      <c r="C28" s="13"/>
      <c r="D28" s="97"/>
      <c r="E28" s="95"/>
      <c r="F28" s="95"/>
      <c r="G28" s="95"/>
      <c r="H28" s="14"/>
      <c r="I28" s="14"/>
      <c r="J28" s="14"/>
      <c r="K28" s="14"/>
      <c r="L28" s="14"/>
      <c r="M28" s="14"/>
      <c r="N28" s="14"/>
      <c r="O28" s="14"/>
      <c r="P28" s="14"/>
    </row>
    <row r="29" spans="1:16" s="1" customFormat="1" ht="15">
      <c r="A29" s="13"/>
      <c r="B29" s="13"/>
      <c r="C29" s="13"/>
      <c r="D29" s="97"/>
      <c r="E29" s="95"/>
      <c r="F29" s="95"/>
      <c r="G29" s="95"/>
      <c r="H29" s="14"/>
      <c r="I29" s="14"/>
      <c r="J29" s="14"/>
      <c r="K29" s="14"/>
      <c r="L29" s="14"/>
      <c r="M29" s="14"/>
      <c r="N29" s="14"/>
      <c r="O29" s="14"/>
      <c r="P29" s="14"/>
    </row>
    <row r="30" spans="1:16" s="1" customFormat="1" ht="15">
      <c r="A30" s="13"/>
      <c r="B30" s="13"/>
      <c r="C30" s="13"/>
      <c r="D30" s="97"/>
      <c r="E30" s="97"/>
      <c r="F30" s="97"/>
      <c r="G30" s="97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" customFormat="1" ht="15">
      <c r="A31" s="13"/>
      <c r="B31" s="13"/>
      <c r="C31" s="13"/>
      <c r="D31" s="97"/>
      <c r="E31" s="97"/>
      <c r="F31" s="97"/>
      <c r="G31" s="97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" customFormat="1" ht="15">
      <c r="A32" s="13"/>
      <c r="B32" s="13"/>
      <c r="C32" s="13"/>
      <c r="D32" s="95"/>
      <c r="E32" s="95"/>
      <c r="F32" s="95"/>
      <c r="G32" s="95"/>
      <c r="H32" s="14"/>
      <c r="I32" s="14"/>
      <c r="J32" s="14"/>
      <c r="K32" s="14"/>
      <c r="L32" s="14"/>
      <c r="M32" s="14"/>
      <c r="N32" s="14"/>
      <c r="O32" s="14"/>
      <c r="P32" s="14"/>
    </row>
    <row r="33" spans="1:16" s="1" customFormat="1" ht="15">
      <c r="A33" s="13"/>
      <c r="B33" s="13"/>
      <c r="C33" s="13"/>
      <c r="D33" s="97"/>
      <c r="E33" s="95"/>
      <c r="F33" s="95"/>
      <c r="G33" s="95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" customFormat="1" ht="15">
      <c r="A34" s="13"/>
      <c r="B34" s="13"/>
      <c r="C34" s="13"/>
      <c r="D34" s="97"/>
      <c r="E34" s="95"/>
      <c r="F34" s="95"/>
      <c r="G34" s="95"/>
      <c r="H34" s="14"/>
      <c r="I34" s="14"/>
      <c r="J34" s="14"/>
      <c r="K34" s="14"/>
      <c r="L34" s="14"/>
      <c r="M34" s="14"/>
      <c r="N34" s="14"/>
      <c r="O34" s="14"/>
      <c r="P34" s="14"/>
    </row>
    <row r="35" spans="1:16" s="1" customFormat="1" ht="15">
      <c r="A35" s="13"/>
      <c r="B35" s="13"/>
      <c r="C35" s="13"/>
      <c r="D35" s="97"/>
      <c r="E35" s="95"/>
      <c r="F35" s="95"/>
      <c r="G35" s="95"/>
      <c r="H35" s="14"/>
      <c r="I35" s="14"/>
      <c r="J35" s="14"/>
      <c r="K35" s="14"/>
      <c r="L35" s="14"/>
      <c r="M35" s="14"/>
      <c r="N35" s="14"/>
      <c r="O35" s="14"/>
      <c r="P35" s="14"/>
    </row>
    <row r="36" spans="1:16" s="1" customFormat="1" ht="15">
      <c r="A36" s="13"/>
      <c r="B36" s="13"/>
      <c r="C36" s="13"/>
      <c r="D36" s="97"/>
      <c r="E36" s="97"/>
      <c r="F36" s="97"/>
      <c r="G36" s="97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" customFormat="1" ht="15">
      <c r="A37" s="13"/>
      <c r="B37" s="13"/>
      <c r="C37" s="13"/>
      <c r="D37" s="97"/>
      <c r="E37" s="97"/>
      <c r="F37" s="97"/>
      <c r="G37" s="97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" customFormat="1" ht="15">
      <c r="A38" s="13"/>
      <c r="B38" s="13"/>
      <c r="C38" s="13"/>
      <c r="D38" s="97"/>
      <c r="E38" s="97"/>
      <c r="F38" s="97"/>
      <c r="G38" s="97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" customFormat="1" ht="15">
      <c r="A39" s="13"/>
      <c r="B39" s="13"/>
      <c r="C39" s="13"/>
      <c r="D39" s="97"/>
      <c r="E39" s="97"/>
      <c r="F39" s="97"/>
      <c r="G39" s="97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" customFormat="1" ht="15">
      <c r="A40" s="13"/>
      <c r="B40" s="13"/>
      <c r="C40" s="13"/>
      <c r="D40" s="97"/>
      <c r="E40" s="97"/>
      <c r="F40" s="97"/>
      <c r="G40" s="97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" customFormat="1" ht="15">
      <c r="A41" s="13"/>
      <c r="B41" s="13"/>
      <c r="C41" s="13"/>
      <c r="D41" s="97"/>
      <c r="E41" s="97"/>
      <c r="F41" s="97"/>
      <c r="G41" s="97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" customFormat="1" ht="15">
      <c r="A42" s="13"/>
      <c r="B42" s="13"/>
      <c r="C42" s="13"/>
      <c r="D42" s="97"/>
      <c r="E42" s="97"/>
      <c r="F42" s="97"/>
      <c r="G42" s="97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" customFormat="1" ht="15" customHeight="1">
      <c r="A43" s="13"/>
      <c r="B43" s="13"/>
      <c r="C43" s="13"/>
      <c r="D43" s="97"/>
      <c r="E43" s="97"/>
      <c r="F43" s="97"/>
      <c r="G43" s="97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" customFormat="1" ht="15" customHeight="1">
      <c r="A44" s="13"/>
      <c r="B44" s="13"/>
      <c r="C44" s="13"/>
      <c r="D44" s="97"/>
      <c r="E44" s="97"/>
      <c r="F44" s="97"/>
      <c r="G44" s="97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" customFormat="1" ht="15" customHeight="1">
      <c r="A45" s="12"/>
      <c r="B45" s="13"/>
      <c r="C45" s="13"/>
      <c r="D45" s="98"/>
      <c r="E45" s="98"/>
      <c r="F45" s="98"/>
      <c r="G45" s="98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1" customFormat="1" ht="15" customHeight="1">
      <c r="A46" s="12"/>
      <c r="B46" s="13"/>
      <c r="C46" s="13"/>
      <c r="D46" s="97"/>
      <c r="E46" s="98"/>
      <c r="F46" s="98"/>
      <c r="G46" s="98"/>
      <c r="H46" s="10"/>
      <c r="I46" s="10"/>
      <c r="J46" s="15"/>
      <c r="K46" s="10"/>
      <c r="L46" s="10"/>
      <c r="M46" s="10"/>
      <c r="N46" s="10"/>
      <c r="O46" s="10"/>
      <c r="P46" s="10"/>
    </row>
    <row r="47" spans="1:16" s="1" customFormat="1" ht="15" customHeight="1">
      <c r="A47" s="13"/>
      <c r="B47" s="13"/>
      <c r="C47" s="12"/>
      <c r="D47" s="97"/>
      <c r="E47" s="97"/>
      <c r="F47" s="97"/>
      <c r="G47" s="97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" customFormat="1" ht="15" customHeight="1">
      <c r="A48" s="13"/>
      <c r="B48" s="13"/>
      <c r="C48" s="12"/>
      <c r="D48" s="98"/>
      <c r="E48" s="98"/>
      <c r="F48" s="98"/>
      <c r="G48" s="98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" customFormat="1" ht="15" customHeight="1">
      <c r="A49" s="13"/>
      <c r="B49" s="13"/>
      <c r="C49" s="13"/>
      <c r="D49" s="98"/>
      <c r="E49" s="98"/>
      <c r="F49" s="98"/>
      <c r="G49" s="98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" customFormat="1" ht="15" customHeight="1">
      <c r="A50" s="13"/>
      <c r="B50" s="13"/>
      <c r="C50" s="12"/>
      <c r="D50" s="98"/>
      <c r="E50" s="98"/>
      <c r="F50" s="98"/>
      <c r="G50" s="98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" customFormat="1" ht="15" customHeight="1">
      <c r="A51" s="13"/>
      <c r="B51" s="13"/>
      <c r="C51" s="12"/>
      <c r="D51" s="99"/>
      <c r="E51" s="99"/>
      <c r="F51" s="99"/>
      <c r="G51" s="99"/>
      <c r="H51" s="16"/>
      <c r="I51" s="16"/>
      <c r="J51" s="16"/>
      <c r="K51" s="16"/>
      <c r="L51" s="16"/>
      <c r="M51" s="16"/>
      <c r="N51" s="16"/>
      <c r="O51" s="16"/>
      <c r="P51" s="16"/>
    </row>
    <row r="52" spans="1:16" s="1" customFormat="1" ht="15">
      <c r="A52" s="13"/>
      <c r="B52" s="13"/>
      <c r="C52" s="12"/>
      <c r="D52" s="100"/>
      <c r="E52" s="100"/>
      <c r="F52" s="100"/>
      <c r="G52" s="100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">
      <c r="C53" s="12"/>
    </row>
    <row r="54" spans="1:16">
      <c r="C54" s="1"/>
    </row>
  </sheetData>
  <mergeCells count="10">
    <mergeCell ref="E5:P5"/>
    <mergeCell ref="A17:C17"/>
    <mergeCell ref="A21:B21"/>
    <mergeCell ref="A23:B23"/>
    <mergeCell ref="A10:C10"/>
    <mergeCell ref="A13:B13"/>
    <mergeCell ref="A8:C8"/>
    <mergeCell ref="A15:C15"/>
    <mergeCell ref="A18:B18"/>
    <mergeCell ref="A11:B11"/>
  </mergeCells>
  <pageMargins left="0.59055118110236227" right="0.19685039370078741" top="0.62992125984251968" bottom="0.19685039370078741" header="1.1417322834645669" footer="0.5118110236220472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Layout" topLeftCell="K1" zoomScaleNormal="100" zoomScaleSheetLayoutView="100" workbookViewId="0">
      <selection activeCell="R45" sqref="R45"/>
    </sheetView>
  </sheetViews>
  <sheetFormatPr defaultColWidth="9.140625" defaultRowHeight="12.75" outlineLevelRow="1"/>
  <cols>
    <col min="1" max="1" width="9.140625" style="41" customWidth="1"/>
    <col min="2" max="2" width="10.140625" style="41" customWidth="1"/>
    <col min="3" max="3" width="10" style="42" customWidth="1"/>
    <col min="4" max="4" width="44" style="42" customWidth="1"/>
    <col min="5" max="5" width="10.85546875" style="42" customWidth="1"/>
    <col min="6" max="6" width="11.42578125" style="42" customWidth="1"/>
    <col min="7" max="8" width="10.28515625" style="42" customWidth="1"/>
    <col min="9" max="9" width="10.42578125" style="42" customWidth="1"/>
    <col min="10" max="10" width="10.85546875" style="42" customWidth="1"/>
    <col min="11" max="12" width="11.5703125" style="42" customWidth="1"/>
    <col min="13" max="13" width="10" style="41" customWidth="1"/>
    <col min="14" max="14" width="10.85546875" style="41" customWidth="1"/>
    <col min="15" max="15" width="10.140625" style="41" customWidth="1"/>
    <col min="16" max="16" width="13.85546875" style="41" customWidth="1"/>
    <col min="17" max="17" width="15.140625" style="41" bestFit="1" customWidth="1"/>
    <col min="18" max="256" width="9.140625" style="43"/>
    <col min="257" max="257" width="9.140625" style="43" customWidth="1"/>
    <col min="258" max="258" width="10.140625" style="43" customWidth="1"/>
    <col min="259" max="259" width="10" style="43" customWidth="1"/>
    <col min="260" max="260" width="44" style="43" customWidth="1"/>
    <col min="261" max="261" width="10.85546875" style="43" customWidth="1"/>
    <col min="262" max="262" width="11.42578125" style="43" customWidth="1"/>
    <col min="263" max="264" width="10.28515625" style="43" customWidth="1"/>
    <col min="265" max="265" width="10.42578125" style="43" customWidth="1"/>
    <col min="266" max="266" width="10.85546875" style="43" customWidth="1"/>
    <col min="267" max="268" width="11.5703125" style="43" customWidth="1"/>
    <col min="269" max="269" width="10" style="43" customWidth="1"/>
    <col min="270" max="270" width="10.85546875" style="43" customWidth="1"/>
    <col min="271" max="271" width="10.140625" style="43" customWidth="1"/>
    <col min="272" max="272" width="13.85546875" style="43" customWidth="1"/>
    <col min="273" max="512" width="9.140625" style="43"/>
    <col min="513" max="513" width="9.140625" style="43" customWidth="1"/>
    <col min="514" max="514" width="10.140625" style="43" customWidth="1"/>
    <col min="515" max="515" width="10" style="43" customWidth="1"/>
    <col min="516" max="516" width="44" style="43" customWidth="1"/>
    <col min="517" max="517" width="10.85546875" style="43" customWidth="1"/>
    <col min="518" max="518" width="11.42578125" style="43" customWidth="1"/>
    <col min="519" max="520" width="10.28515625" style="43" customWidth="1"/>
    <col min="521" max="521" width="10.42578125" style="43" customWidth="1"/>
    <col min="522" max="522" width="10.85546875" style="43" customWidth="1"/>
    <col min="523" max="524" width="11.5703125" style="43" customWidth="1"/>
    <col min="525" max="525" width="10" style="43" customWidth="1"/>
    <col min="526" max="526" width="10.85546875" style="43" customWidth="1"/>
    <col min="527" max="527" width="10.140625" style="43" customWidth="1"/>
    <col min="528" max="528" width="13.85546875" style="43" customWidth="1"/>
    <col min="529" max="768" width="9.140625" style="43"/>
    <col min="769" max="769" width="9.140625" style="43" customWidth="1"/>
    <col min="770" max="770" width="10.140625" style="43" customWidth="1"/>
    <col min="771" max="771" width="10" style="43" customWidth="1"/>
    <col min="772" max="772" width="44" style="43" customWidth="1"/>
    <col min="773" max="773" width="10.85546875" style="43" customWidth="1"/>
    <col min="774" max="774" width="11.42578125" style="43" customWidth="1"/>
    <col min="775" max="776" width="10.28515625" style="43" customWidth="1"/>
    <col min="777" max="777" width="10.42578125" style="43" customWidth="1"/>
    <col min="778" max="778" width="10.85546875" style="43" customWidth="1"/>
    <col min="779" max="780" width="11.5703125" style="43" customWidth="1"/>
    <col min="781" max="781" width="10" style="43" customWidth="1"/>
    <col min="782" max="782" width="10.85546875" style="43" customWidth="1"/>
    <col min="783" max="783" width="10.140625" style="43" customWidth="1"/>
    <col min="784" max="784" width="13.85546875" style="43" customWidth="1"/>
    <col min="785" max="1024" width="9.140625" style="43"/>
    <col min="1025" max="1025" width="9.140625" style="43" customWidth="1"/>
    <col min="1026" max="1026" width="10.140625" style="43" customWidth="1"/>
    <col min="1027" max="1027" width="10" style="43" customWidth="1"/>
    <col min="1028" max="1028" width="44" style="43" customWidth="1"/>
    <col min="1029" max="1029" width="10.85546875" style="43" customWidth="1"/>
    <col min="1030" max="1030" width="11.42578125" style="43" customWidth="1"/>
    <col min="1031" max="1032" width="10.28515625" style="43" customWidth="1"/>
    <col min="1033" max="1033" width="10.42578125" style="43" customWidth="1"/>
    <col min="1034" max="1034" width="10.85546875" style="43" customWidth="1"/>
    <col min="1035" max="1036" width="11.5703125" style="43" customWidth="1"/>
    <col min="1037" max="1037" width="10" style="43" customWidth="1"/>
    <col min="1038" max="1038" width="10.85546875" style="43" customWidth="1"/>
    <col min="1039" max="1039" width="10.140625" style="43" customWidth="1"/>
    <col min="1040" max="1040" width="13.85546875" style="43" customWidth="1"/>
    <col min="1041" max="1280" width="9.140625" style="43"/>
    <col min="1281" max="1281" width="9.140625" style="43" customWidth="1"/>
    <col min="1282" max="1282" width="10.140625" style="43" customWidth="1"/>
    <col min="1283" max="1283" width="10" style="43" customWidth="1"/>
    <col min="1284" max="1284" width="44" style="43" customWidth="1"/>
    <col min="1285" max="1285" width="10.85546875" style="43" customWidth="1"/>
    <col min="1286" max="1286" width="11.42578125" style="43" customWidth="1"/>
    <col min="1287" max="1288" width="10.28515625" style="43" customWidth="1"/>
    <col min="1289" max="1289" width="10.42578125" style="43" customWidth="1"/>
    <col min="1290" max="1290" width="10.85546875" style="43" customWidth="1"/>
    <col min="1291" max="1292" width="11.5703125" style="43" customWidth="1"/>
    <col min="1293" max="1293" width="10" style="43" customWidth="1"/>
    <col min="1294" max="1294" width="10.85546875" style="43" customWidth="1"/>
    <col min="1295" max="1295" width="10.140625" style="43" customWidth="1"/>
    <col min="1296" max="1296" width="13.85546875" style="43" customWidth="1"/>
    <col min="1297" max="1536" width="9.140625" style="43"/>
    <col min="1537" max="1537" width="9.140625" style="43" customWidth="1"/>
    <col min="1538" max="1538" width="10.140625" style="43" customWidth="1"/>
    <col min="1539" max="1539" width="10" style="43" customWidth="1"/>
    <col min="1540" max="1540" width="44" style="43" customWidth="1"/>
    <col min="1541" max="1541" width="10.85546875" style="43" customWidth="1"/>
    <col min="1542" max="1542" width="11.42578125" style="43" customWidth="1"/>
    <col min="1543" max="1544" width="10.28515625" style="43" customWidth="1"/>
    <col min="1545" max="1545" width="10.42578125" style="43" customWidth="1"/>
    <col min="1546" max="1546" width="10.85546875" style="43" customWidth="1"/>
    <col min="1547" max="1548" width="11.5703125" style="43" customWidth="1"/>
    <col min="1549" max="1549" width="10" style="43" customWidth="1"/>
    <col min="1550" max="1550" width="10.85546875" style="43" customWidth="1"/>
    <col min="1551" max="1551" width="10.140625" style="43" customWidth="1"/>
    <col min="1552" max="1552" width="13.85546875" style="43" customWidth="1"/>
    <col min="1553" max="1792" width="9.140625" style="43"/>
    <col min="1793" max="1793" width="9.140625" style="43" customWidth="1"/>
    <col min="1794" max="1794" width="10.140625" style="43" customWidth="1"/>
    <col min="1795" max="1795" width="10" style="43" customWidth="1"/>
    <col min="1796" max="1796" width="44" style="43" customWidth="1"/>
    <col min="1797" max="1797" width="10.85546875" style="43" customWidth="1"/>
    <col min="1798" max="1798" width="11.42578125" style="43" customWidth="1"/>
    <col min="1799" max="1800" width="10.28515625" style="43" customWidth="1"/>
    <col min="1801" max="1801" width="10.42578125" style="43" customWidth="1"/>
    <col min="1802" max="1802" width="10.85546875" style="43" customWidth="1"/>
    <col min="1803" max="1804" width="11.5703125" style="43" customWidth="1"/>
    <col min="1805" max="1805" width="10" style="43" customWidth="1"/>
    <col min="1806" max="1806" width="10.85546875" style="43" customWidth="1"/>
    <col min="1807" max="1807" width="10.140625" style="43" customWidth="1"/>
    <col min="1808" max="1808" width="13.85546875" style="43" customWidth="1"/>
    <col min="1809" max="2048" width="9.140625" style="43"/>
    <col min="2049" max="2049" width="9.140625" style="43" customWidth="1"/>
    <col min="2050" max="2050" width="10.140625" style="43" customWidth="1"/>
    <col min="2051" max="2051" width="10" style="43" customWidth="1"/>
    <col min="2052" max="2052" width="44" style="43" customWidth="1"/>
    <col min="2053" max="2053" width="10.85546875" style="43" customWidth="1"/>
    <col min="2054" max="2054" width="11.42578125" style="43" customWidth="1"/>
    <col min="2055" max="2056" width="10.28515625" style="43" customWidth="1"/>
    <col min="2057" max="2057" width="10.42578125" style="43" customWidth="1"/>
    <col min="2058" max="2058" width="10.85546875" style="43" customWidth="1"/>
    <col min="2059" max="2060" width="11.5703125" style="43" customWidth="1"/>
    <col min="2061" max="2061" width="10" style="43" customWidth="1"/>
    <col min="2062" max="2062" width="10.85546875" style="43" customWidth="1"/>
    <col min="2063" max="2063" width="10.140625" style="43" customWidth="1"/>
    <col min="2064" max="2064" width="13.85546875" style="43" customWidth="1"/>
    <col min="2065" max="2304" width="9.140625" style="43"/>
    <col min="2305" max="2305" width="9.140625" style="43" customWidth="1"/>
    <col min="2306" max="2306" width="10.140625" style="43" customWidth="1"/>
    <col min="2307" max="2307" width="10" style="43" customWidth="1"/>
    <col min="2308" max="2308" width="44" style="43" customWidth="1"/>
    <col min="2309" max="2309" width="10.85546875" style="43" customWidth="1"/>
    <col min="2310" max="2310" width="11.42578125" style="43" customWidth="1"/>
    <col min="2311" max="2312" width="10.28515625" style="43" customWidth="1"/>
    <col min="2313" max="2313" width="10.42578125" style="43" customWidth="1"/>
    <col min="2314" max="2314" width="10.85546875" style="43" customWidth="1"/>
    <col min="2315" max="2316" width="11.5703125" style="43" customWidth="1"/>
    <col min="2317" max="2317" width="10" style="43" customWidth="1"/>
    <col min="2318" max="2318" width="10.85546875" style="43" customWidth="1"/>
    <col min="2319" max="2319" width="10.140625" style="43" customWidth="1"/>
    <col min="2320" max="2320" width="13.85546875" style="43" customWidth="1"/>
    <col min="2321" max="2560" width="9.140625" style="43"/>
    <col min="2561" max="2561" width="9.140625" style="43" customWidth="1"/>
    <col min="2562" max="2562" width="10.140625" style="43" customWidth="1"/>
    <col min="2563" max="2563" width="10" style="43" customWidth="1"/>
    <col min="2564" max="2564" width="44" style="43" customWidth="1"/>
    <col min="2565" max="2565" width="10.85546875" style="43" customWidth="1"/>
    <col min="2566" max="2566" width="11.42578125" style="43" customWidth="1"/>
    <col min="2567" max="2568" width="10.28515625" style="43" customWidth="1"/>
    <col min="2569" max="2569" width="10.42578125" style="43" customWidth="1"/>
    <col min="2570" max="2570" width="10.85546875" style="43" customWidth="1"/>
    <col min="2571" max="2572" width="11.5703125" style="43" customWidth="1"/>
    <col min="2573" max="2573" width="10" style="43" customWidth="1"/>
    <col min="2574" max="2574" width="10.85546875" style="43" customWidth="1"/>
    <col min="2575" max="2575" width="10.140625" style="43" customWidth="1"/>
    <col min="2576" max="2576" width="13.85546875" style="43" customWidth="1"/>
    <col min="2577" max="2816" width="9.140625" style="43"/>
    <col min="2817" max="2817" width="9.140625" style="43" customWidth="1"/>
    <col min="2818" max="2818" width="10.140625" style="43" customWidth="1"/>
    <col min="2819" max="2819" width="10" style="43" customWidth="1"/>
    <col min="2820" max="2820" width="44" style="43" customWidth="1"/>
    <col min="2821" max="2821" width="10.85546875" style="43" customWidth="1"/>
    <col min="2822" max="2822" width="11.42578125" style="43" customWidth="1"/>
    <col min="2823" max="2824" width="10.28515625" style="43" customWidth="1"/>
    <col min="2825" max="2825" width="10.42578125" style="43" customWidth="1"/>
    <col min="2826" max="2826" width="10.85546875" style="43" customWidth="1"/>
    <col min="2827" max="2828" width="11.5703125" style="43" customWidth="1"/>
    <col min="2829" max="2829" width="10" style="43" customWidth="1"/>
    <col min="2830" max="2830" width="10.85546875" style="43" customWidth="1"/>
    <col min="2831" max="2831" width="10.140625" style="43" customWidth="1"/>
    <col min="2832" max="2832" width="13.85546875" style="43" customWidth="1"/>
    <col min="2833" max="3072" width="9.140625" style="43"/>
    <col min="3073" max="3073" width="9.140625" style="43" customWidth="1"/>
    <col min="3074" max="3074" width="10.140625" style="43" customWidth="1"/>
    <col min="3075" max="3075" width="10" style="43" customWidth="1"/>
    <col min="3076" max="3076" width="44" style="43" customWidth="1"/>
    <col min="3077" max="3077" width="10.85546875" style="43" customWidth="1"/>
    <col min="3078" max="3078" width="11.42578125" style="43" customWidth="1"/>
    <col min="3079" max="3080" width="10.28515625" style="43" customWidth="1"/>
    <col min="3081" max="3081" width="10.42578125" style="43" customWidth="1"/>
    <col min="3082" max="3082" width="10.85546875" style="43" customWidth="1"/>
    <col min="3083" max="3084" width="11.5703125" style="43" customWidth="1"/>
    <col min="3085" max="3085" width="10" style="43" customWidth="1"/>
    <col min="3086" max="3086" width="10.85546875" style="43" customWidth="1"/>
    <col min="3087" max="3087" width="10.140625" style="43" customWidth="1"/>
    <col min="3088" max="3088" width="13.85546875" style="43" customWidth="1"/>
    <col min="3089" max="3328" width="9.140625" style="43"/>
    <col min="3329" max="3329" width="9.140625" style="43" customWidth="1"/>
    <col min="3330" max="3330" width="10.140625" style="43" customWidth="1"/>
    <col min="3331" max="3331" width="10" style="43" customWidth="1"/>
    <col min="3332" max="3332" width="44" style="43" customWidth="1"/>
    <col min="3333" max="3333" width="10.85546875" style="43" customWidth="1"/>
    <col min="3334" max="3334" width="11.42578125" style="43" customWidth="1"/>
    <col min="3335" max="3336" width="10.28515625" style="43" customWidth="1"/>
    <col min="3337" max="3337" width="10.42578125" style="43" customWidth="1"/>
    <col min="3338" max="3338" width="10.85546875" style="43" customWidth="1"/>
    <col min="3339" max="3340" width="11.5703125" style="43" customWidth="1"/>
    <col min="3341" max="3341" width="10" style="43" customWidth="1"/>
    <col min="3342" max="3342" width="10.85546875" style="43" customWidth="1"/>
    <col min="3343" max="3343" width="10.140625" style="43" customWidth="1"/>
    <col min="3344" max="3344" width="13.85546875" style="43" customWidth="1"/>
    <col min="3345" max="3584" width="9.140625" style="43"/>
    <col min="3585" max="3585" width="9.140625" style="43" customWidth="1"/>
    <col min="3586" max="3586" width="10.140625" style="43" customWidth="1"/>
    <col min="3587" max="3587" width="10" style="43" customWidth="1"/>
    <col min="3588" max="3588" width="44" style="43" customWidth="1"/>
    <col min="3589" max="3589" width="10.85546875" style="43" customWidth="1"/>
    <col min="3590" max="3590" width="11.42578125" style="43" customWidth="1"/>
    <col min="3591" max="3592" width="10.28515625" style="43" customWidth="1"/>
    <col min="3593" max="3593" width="10.42578125" style="43" customWidth="1"/>
    <col min="3594" max="3594" width="10.85546875" style="43" customWidth="1"/>
    <col min="3595" max="3596" width="11.5703125" style="43" customWidth="1"/>
    <col min="3597" max="3597" width="10" style="43" customWidth="1"/>
    <col min="3598" max="3598" width="10.85546875" style="43" customWidth="1"/>
    <col min="3599" max="3599" width="10.140625" style="43" customWidth="1"/>
    <col min="3600" max="3600" width="13.85546875" style="43" customWidth="1"/>
    <col min="3601" max="3840" width="9.140625" style="43"/>
    <col min="3841" max="3841" width="9.140625" style="43" customWidth="1"/>
    <col min="3842" max="3842" width="10.140625" style="43" customWidth="1"/>
    <col min="3843" max="3843" width="10" style="43" customWidth="1"/>
    <col min="3844" max="3844" width="44" style="43" customWidth="1"/>
    <col min="3845" max="3845" width="10.85546875" style="43" customWidth="1"/>
    <col min="3846" max="3846" width="11.42578125" style="43" customWidth="1"/>
    <col min="3847" max="3848" width="10.28515625" style="43" customWidth="1"/>
    <col min="3849" max="3849" width="10.42578125" style="43" customWidth="1"/>
    <col min="3850" max="3850" width="10.85546875" style="43" customWidth="1"/>
    <col min="3851" max="3852" width="11.5703125" style="43" customWidth="1"/>
    <col min="3853" max="3853" width="10" style="43" customWidth="1"/>
    <col min="3854" max="3854" width="10.85546875" style="43" customWidth="1"/>
    <col min="3855" max="3855" width="10.140625" style="43" customWidth="1"/>
    <col min="3856" max="3856" width="13.85546875" style="43" customWidth="1"/>
    <col min="3857" max="4096" width="9.140625" style="43"/>
    <col min="4097" max="4097" width="9.140625" style="43" customWidth="1"/>
    <col min="4098" max="4098" width="10.140625" style="43" customWidth="1"/>
    <col min="4099" max="4099" width="10" style="43" customWidth="1"/>
    <col min="4100" max="4100" width="44" style="43" customWidth="1"/>
    <col min="4101" max="4101" width="10.85546875" style="43" customWidth="1"/>
    <col min="4102" max="4102" width="11.42578125" style="43" customWidth="1"/>
    <col min="4103" max="4104" width="10.28515625" style="43" customWidth="1"/>
    <col min="4105" max="4105" width="10.42578125" style="43" customWidth="1"/>
    <col min="4106" max="4106" width="10.85546875" style="43" customWidth="1"/>
    <col min="4107" max="4108" width="11.5703125" style="43" customWidth="1"/>
    <col min="4109" max="4109" width="10" style="43" customWidth="1"/>
    <col min="4110" max="4110" width="10.85546875" style="43" customWidth="1"/>
    <col min="4111" max="4111" width="10.140625" style="43" customWidth="1"/>
    <col min="4112" max="4112" width="13.85546875" style="43" customWidth="1"/>
    <col min="4113" max="4352" width="9.140625" style="43"/>
    <col min="4353" max="4353" width="9.140625" style="43" customWidth="1"/>
    <col min="4354" max="4354" width="10.140625" style="43" customWidth="1"/>
    <col min="4355" max="4355" width="10" style="43" customWidth="1"/>
    <col min="4356" max="4356" width="44" style="43" customWidth="1"/>
    <col min="4357" max="4357" width="10.85546875" style="43" customWidth="1"/>
    <col min="4358" max="4358" width="11.42578125" style="43" customWidth="1"/>
    <col min="4359" max="4360" width="10.28515625" style="43" customWidth="1"/>
    <col min="4361" max="4361" width="10.42578125" style="43" customWidth="1"/>
    <col min="4362" max="4362" width="10.85546875" style="43" customWidth="1"/>
    <col min="4363" max="4364" width="11.5703125" style="43" customWidth="1"/>
    <col min="4365" max="4365" width="10" style="43" customWidth="1"/>
    <col min="4366" max="4366" width="10.85546875" style="43" customWidth="1"/>
    <col min="4367" max="4367" width="10.140625" style="43" customWidth="1"/>
    <col min="4368" max="4368" width="13.85546875" style="43" customWidth="1"/>
    <col min="4369" max="4608" width="9.140625" style="43"/>
    <col min="4609" max="4609" width="9.140625" style="43" customWidth="1"/>
    <col min="4610" max="4610" width="10.140625" style="43" customWidth="1"/>
    <col min="4611" max="4611" width="10" style="43" customWidth="1"/>
    <col min="4612" max="4612" width="44" style="43" customWidth="1"/>
    <col min="4613" max="4613" width="10.85546875" style="43" customWidth="1"/>
    <col min="4614" max="4614" width="11.42578125" style="43" customWidth="1"/>
    <col min="4615" max="4616" width="10.28515625" style="43" customWidth="1"/>
    <col min="4617" max="4617" width="10.42578125" style="43" customWidth="1"/>
    <col min="4618" max="4618" width="10.85546875" style="43" customWidth="1"/>
    <col min="4619" max="4620" width="11.5703125" style="43" customWidth="1"/>
    <col min="4621" max="4621" width="10" style="43" customWidth="1"/>
    <col min="4622" max="4622" width="10.85546875" style="43" customWidth="1"/>
    <col min="4623" max="4623" width="10.140625" style="43" customWidth="1"/>
    <col min="4624" max="4624" width="13.85546875" style="43" customWidth="1"/>
    <col min="4625" max="4864" width="9.140625" style="43"/>
    <col min="4865" max="4865" width="9.140625" style="43" customWidth="1"/>
    <col min="4866" max="4866" width="10.140625" style="43" customWidth="1"/>
    <col min="4867" max="4867" width="10" style="43" customWidth="1"/>
    <col min="4868" max="4868" width="44" style="43" customWidth="1"/>
    <col min="4869" max="4869" width="10.85546875" style="43" customWidth="1"/>
    <col min="4870" max="4870" width="11.42578125" style="43" customWidth="1"/>
    <col min="4871" max="4872" width="10.28515625" style="43" customWidth="1"/>
    <col min="4873" max="4873" width="10.42578125" style="43" customWidth="1"/>
    <col min="4874" max="4874" width="10.85546875" style="43" customWidth="1"/>
    <col min="4875" max="4876" width="11.5703125" style="43" customWidth="1"/>
    <col min="4877" max="4877" width="10" style="43" customWidth="1"/>
    <col min="4878" max="4878" width="10.85546875" style="43" customWidth="1"/>
    <col min="4879" max="4879" width="10.140625" style="43" customWidth="1"/>
    <col min="4880" max="4880" width="13.85546875" style="43" customWidth="1"/>
    <col min="4881" max="5120" width="9.140625" style="43"/>
    <col min="5121" max="5121" width="9.140625" style="43" customWidth="1"/>
    <col min="5122" max="5122" width="10.140625" style="43" customWidth="1"/>
    <col min="5123" max="5123" width="10" style="43" customWidth="1"/>
    <col min="5124" max="5124" width="44" style="43" customWidth="1"/>
    <col min="5125" max="5125" width="10.85546875" style="43" customWidth="1"/>
    <col min="5126" max="5126" width="11.42578125" style="43" customWidth="1"/>
    <col min="5127" max="5128" width="10.28515625" style="43" customWidth="1"/>
    <col min="5129" max="5129" width="10.42578125" style="43" customWidth="1"/>
    <col min="5130" max="5130" width="10.85546875" style="43" customWidth="1"/>
    <col min="5131" max="5132" width="11.5703125" style="43" customWidth="1"/>
    <col min="5133" max="5133" width="10" style="43" customWidth="1"/>
    <col min="5134" max="5134" width="10.85546875" style="43" customWidth="1"/>
    <col min="5135" max="5135" width="10.140625" style="43" customWidth="1"/>
    <col min="5136" max="5136" width="13.85546875" style="43" customWidth="1"/>
    <col min="5137" max="5376" width="9.140625" style="43"/>
    <col min="5377" max="5377" width="9.140625" style="43" customWidth="1"/>
    <col min="5378" max="5378" width="10.140625" style="43" customWidth="1"/>
    <col min="5379" max="5379" width="10" style="43" customWidth="1"/>
    <col min="5380" max="5380" width="44" style="43" customWidth="1"/>
    <col min="5381" max="5381" width="10.85546875" style="43" customWidth="1"/>
    <col min="5382" max="5382" width="11.42578125" style="43" customWidth="1"/>
    <col min="5383" max="5384" width="10.28515625" style="43" customWidth="1"/>
    <col min="5385" max="5385" width="10.42578125" style="43" customWidth="1"/>
    <col min="5386" max="5386" width="10.85546875" style="43" customWidth="1"/>
    <col min="5387" max="5388" width="11.5703125" style="43" customWidth="1"/>
    <col min="5389" max="5389" width="10" style="43" customWidth="1"/>
    <col min="5390" max="5390" width="10.85546875" style="43" customWidth="1"/>
    <col min="5391" max="5391" width="10.140625" style="43" customWidth="1"/>
    <col min="5392" max="5392" width="13.85546875" style="43" customWidth="1"/>
    <col min="5393" max="5632" width="9.140625" style="43"/>
    <col min="5633" max="5633" width="9.140625" style="43" customWidth="1"/>
    <col min="5634" max="5634" width="10.140625" style="43" customWidth="1"/>
    <col min="5635" max="5635" width="10" style="43" customWidth="1"/>
    <col min="5636" max="5636" width="44" style="43" customWidth="1"/>
    <col min="5637" max="5637" width="10.85546875" style="43" customWidth="1"/>
    <col min="5638" max="5638" width="11.42578125" style="43" customWidth="1"/>
    <col min="5639" max="5640" width="10.28515625" style="43" customWidth="1"/>
    <col min="5641" max="5641" width="10.42578125" style="43" customWidth="1"/>
    <col min="5642" max="5642" width="10.85546875" style="43" customWidth="1"/>
    <col min="5643" max="5644" width="11.5703125" style="43" customWidth="1"/>
    <col min="5645" max="5645" width="10" style="43" customWidth="1"/>
    <col min="5646" max="5646" width="10.85546875" style="43" customWidth="1"/>
    <col min="5647" max="5647" width="10.140625" style="43" customWidth="1"/>
    <col min="5648" max="5648" width="13.85546875" style="43" customWidth="1"/>
    <col min="5649" max="5888" width="9.140625" style="43"/>
    <col min="5889" max="5889" width="9.140625" style="43" customWidth="1"/>
    <col min="5890" max="5890" width="10.140625" style="43" customWidth="1"/>
    <col min="5891" max="5891" width="10" style="43" customWidth="1"/>
    <col min="5892" max="5892" width="44" style="43" customWidth="1"/>
    <col min="5893" max="5893" width="10.85546875" style="43" customWidth="1"/>
    <col min="5894" max="5894" width="11.42578125" style="43" customWidth="1"/>
    <col min="5895" max="5896" width="10.28515625" style="43" customWidth="1"/>
    <col min="5897" max="5897" width="10.42578125" style="43" customWidth="1"/>
    <col min="5898" max="5898" width="10.85546875" style="43" customWidth="1"/>
    <col min="5899" max="5900" width="11.5703125" style="43" customWidth="1"/>
    <col min="5901" max="5901" width="10" style="43" customWidth="1"/>
    <col min="5902" max="5902" width="10.85546875" style="43" customWidth="1"/>
    <col min="5903" max="5903" width="10.140625" style="43" customWidth="1"/>
    <col min="5904" max="5904" width="13.85546875" style="43" customWidth="1"/>
    <col min="5905" max="6144" width="9.140625" style="43"/>
    <col min="6145" max="6145" width="9.140625" style="43" customWidth="1"/>
    <col min="6146" max="6146" width="10.140625" style="43" customWidth="1"/>
    <col min="6147" max="6147" width="10" style="43" customWidth="1"/>
    <col min="6148" max="6148" width="44" style="43" customWidth="1"/>
    <col min="6149" max="6149" width="10.85546875" style="43" customWidth="1"/>
    <col min="6150" max="6150" width="11.42578125" style="43" customWidth="1"/>
    <col min="6151" max="6152" width="10.28515625" style="43" customWidth="1"/>
    <col min="6153" max="6153" width="10.42578125" style="43" customWidth="1"/>
    <col min="6154" max="6154" width="10.85546875" style="43" customWidth="1"/>
    <col min="6155" max="6156" width="11.5703125" style="43" customWidth="1"/>
    <col min="6157" max="6157" width="10" style="43" customWidth="1"/>
    <col min="6158" max="6158" width="10.85546875" style="43" customWidth="1"/>
    <col min="6159" max="6159" width="10.140625" style="43" customWidth="1"/>
    <col min="6160" max="6160" width="13.85546875" style="43" customWidth="1"/>
    <col min="6161" max="6400" width="9.140625" style="43"/>
    <col min="6401" max="6401" width="9.140625" style="43" customWidth="1"/>
    <col min="6402" max="6402" width="10.140625" style="43" customWidth="1"/>
    <col min="6403" max="6403" width="10" style="43" customWidth="1"/>
    <col min="6404" max="6404" width="44" style="43" customWidth="1"/>
    <col min="6405" max="6405" width="10.85546875" style="43" customWidth="1"/>
    <col min="6406" max="6406" width="11.42578125" style="43" customWidth="1"/>
    <col min="6407" max="6408" width="10.28515625" style="43" customWidth="1"/>
    <col min="6409" max="6409" width="10.42578125" style="43" customWidth="1"/>
    <col min="6410" max="6410" width="10.85546875" style="43" customWidth="1"/>
    <col min="6411" max="6412" width="11.5703125" style="43" customWidth="1"/>
    <col min="6413" max="6413" width="10" style="43" customWidth="1"/>
    <col min="6414" max="6414" width="10.85546875" style="43" customWidth="1"/>
    <col min="6415" max="6415" width="10.140625" style="43" customWidth="1"/>
    <col min="6416" max="6416" width="13.85546875" style="43" customWidth="1"/>
    <col min="6417" max="6656" width="9.140625" style="43"/>
    <col min="6657" max="6657" width="9.140625" style="43" customWidth="1"/>
    <col min="6658" max="6658" width="10.140625" style="43" customWidth="1"/>
    <col min="6659" max="6659" width="10" style="43" customWidth="1"/>
    <col min="6660" max="6660" width="44" style="43" customWidth="1"/>
    <col min="6661" max="6661" width="10.85546875" style="43" customWidth="1"/>
    <col min="6662" max="6662" width="11.42578125" style="43" customWidth="1"/>
    <col min="6663" max="6664" width="10.28515625" style="43" customWidth="1"/>
    <col min="6665" max="6665" width="10.42578125" style="43" customWidth="1"/>
    <col min="6666" max="6666" width="10.85546875" style="43" customWidth="1"/>
    <col min="6667" max="6668" width="11.5703125" style="43" customWidth="1"/>
    <col min="6669" max="6669" width="10" style="43" customWidth="1"/>
    <col min="6670" max="6670" width="10.85546875" style="43" customWidth="1"/>
    <col min="6671" max="6671" width="10.140625" style="43" customWidth="1"/>
    <col min="6672" max="6672" width="13.85546875" style="43" customWidth="1"/>
    <col min="6673" max="6912" width="9.140625" style="43"/>
    <col min="6913" max="6913" width="9.140625" style="43" customWidth="1"/>
    <col min="6914" max="6914" width="10.140625" style="43" customWidth="1"/>
    <col min="6915" max="6915" width="10" style="43" customWidth="1"/>
    <col min="6916" max="6916" width="44" style="43" customWidth="1"/>
    <col min="6917" max="6917" width="10.85546875" style="43" customWidth="1"/>
    <col min="6918" max="6918" width="11.42578125" style="43" customWidth="1"/>
    <col min="6919" max="6920" width="10.28515625" style="43" customWidth="1"/>
    <col min="6921" max="6921" width="10.42578125" style="43" customWidth="1"/>
    <col min="6922" max="6922" width="10.85546875" style="43" customWidth="1"/>
    <col min="6923" max="6924" width="11.5703125" style="43" customWidth="1"/>
    <col min="6925" max="6925" width="10" style="43" customWidth="1"/>
    <col min="6926" max="6926" width="10.85546875" style="43" customWidth="1"/>
    <col min="6927" max="6927" width="10.140625" style="43" customWidth="1"/>
    <col min="6928" max="6928" width="13.85546875" style="43" customWidth="1"/>
    <col min="6929" max="7168" width="9.140625" style="43"/>
    <col min="7169" max="7169" width="9.140625" style="43" customWidth="1"/>
    <col min="7170" max="7170" width="10.140625" style="43" customWidth="1"/>
    <col min="7171" max="7171" width="10" style="43" customWidth="1"/>
    <col min="7172" max="7172" width="44" style="43" customWidth="1"/>
    <col min="7173" max="7173" width="10.85546875" style="43" customWidth="1"/>
    <col min="7174" max="7174" width="11.42578125" style="43" customWidth="1"/>
    <col min="7175" max="7176" width="10.28515625" style="43" customWidth="1"/>
    <col min="7177" max="7177" width="10.42578125" style="43" customWidth="1"/>
    <col min="7178" max="7178" width="10.85546875" style="43" customWidth="1"/>
    <col min="7179" max="7180" width="11.5703125" style="43" customWidth="1"/>
    <col min="7181" max="7181" width="10" style="43" customWidth="1"/>
    <col min="7182" max="7182" width="10.85546875" style="43" customWidth="1"/>
    <col min="7183" max="7183" width="10.140625" style="43" customWidth="1"/>
    <col min="7184" max="7184" width="13.85546875" style="43" customWidth="1"/>
    <col min="7185" max="7424" width="9.140625" style="43"/>
    <col min="7425" max="7425" width="9.140625" style="43" customWidth="1"/>
    <col min="7426" max="7426" width="10.140625" style="43" customWidth="1"/>
    <col min="7427" max="7427" width="10" style="43" customWidth="1"/>
    <col min="7428" max="7428" width="44" style="43" customWidth="1"/>
    <col min="7429" max="7429" width="10.85546875" style="43" customWidth="1"/>
    <col min="7430" max="7430" width="11.42578125" style="43" customWidth="1"/>
    <col min="7431" max="7432" width="10.28515625" style="43" customWidth="1"/>
    <col min="7433" max="7433" width="10.42578125" style="43" customWidth="1"/>
    <col min="7434" max="7434" width="10.85546875" style="43" customWidth="1"/>
    <col min="7435" max="7436" width="11.5703125" style="43" customWidth="1"/>
    <col min="7437" max="7437" width="10" style="43" customWidth="1"/>
    <col min="7438" max="7438" width="10.85546875" style="43" customWidth="1"/>
    <col min="7439" max="7439" width="10.140625" style="43" customWidth="1"/>
    <col min="7440" max="7440" width="13.85546875" style="43" customWidth="1"/>
    <col min="7441" max="7680" width="9.140625" style="43"/>
    <col min="7681" max="7681" width="9.140625" style="43" customWidth="1"/>
    <col min="7682" max="7682" width="10.140625" style="43" customWidth="1"/>
    <col min="7683" max="7683" width="10" style="43" customWidth="1"/>
    <col min="7684" max="7684" width="44" style="43" customWidth="1"/>
    <col min="7685" max="7685" width="10.85546875" style="43" customWidth="1"/>
    <col min="7686" max="7686" width="11.42578125" style="43" customWidth="1"/>
    <col min="7687" max="7688" width="10.28515625" style="43" customWidth="1"/>
    <col min="7689" max="7689" width="10.42578125" style="43" customWidth="1"/>
    <col min="7690" max="7690" width="10.85546875" style="43" customWidth="1"/>
    <col min="7691" max="7692" width="11.5703125" style="43" customWidth="1"/>
    <col min="7693" max="7693" width="10" style="43" customWidth="1"/>
    <col min="7694" max="7694" width="10.85546875" style="43" customWidth="1"/>
    <col min="7695" max="7695" width="10.140625" style="43" customWidth="1"/>
    <col min="7696" max="7696" width="13.85546875" style="43" customWidth="1"/>
    <col min="7697" max="7936" width="9.140625" style="43"/>
    <col min="7937" max="7937" width="9.140625" style="43" customWidth="1"/>
    <col min="7938" max="7938" width="10.140625" style="43" customWidth="1"/>
    <col min="7939" max="7939" width="10" style="43" customWidth="1"/>
    <col min="7940" max="7940" width="44" style="43" customWidth="1"/>
    <col min="7941" max="7941" width="10.85546875" style="43" customWidth="1"/>
    <col min="7942" max="7942" width="11.42578125" style="43" customWidth="1"/>
    <col min="7943" max="7944" width="10.28515625" style="43" customWidth="1"/>
    <col min="7945" max="7945" width="10.42578125" style="43" customWidth="1"/>
    <col min="7946" max="7946" width="10.85546875" style="43" customWidth="1"/>
    <col min="7947" max="7948" width="11.5703125" style="43" customWidth="1"/>
    <col min="7949" max="7949" width="10" style="43" customWidth="1"/>
    <col min="7950" max="7950" width="10.85546875" style="43" customWidth="1"/>
    <col min="7951" max="7951" width="10.140625" style="43" customWidth="1"/>
    <col min="7952" max="7952" width="13.85546875" style="43" customWidth="1"/>
    <col min="7953" max="8192" width="9.140625" style="43"/>
    <col min="8193" max="8193" width="9.140625" style="43" customWidth="1"/>
    <col min="8194" max="8194" width="10.140625" style="43" customWidth="1"/>
    <col min="8195" max="8195" width="10" style="43" customWidth="1"/>
    <col min="8196" max="8196" width="44" style="43" customWidth="1"/>
    <col min="8197" max="8197" width="10.85546875" style="43" customWidth="1"/>
    <col min="8198" max="8198" width="11.42578125" style="43" customWidth="1"/>
    <col min="8199" max="8200" width="10.28515625" style="43" customWidth="1"/>
    <col min="8201" max="8201" width="10.42578125" style="43" customWidth="1"/>
    <col min="8202" max="8202" width="10.85546875" style="43" customWidth="1"/>
    <col min="8203" max="8204" width="11.5703125" style="43" customWidth="1"/>
    <col min="8205" max="8205" width="10" style="43" customWidth="1"/>
    <col min="8206" max="8206" width="10.85546875" style="43" customWidth="1"/>
    <col min="8207" max="8207" width="10.140625" style="43" customWidth="1"/>
    <col min="8208" max="8208" width="13.85546875" style="43" customWidth="1"/>
    <col min="8209" max="8448" width="9.140625" style="43"/>
    <col min="8449" max="8449" width="9.140625" style="43" customWidth="1"/>
    <col min="8450" max="8450" width="10.140625" style="43" customWidth="1"/>
    <col min="8451" max="8451" width="10" style="43" customWidth="1"/>
    <col min="8452" max="8452" width="44" style="43" customWidth="1"/>
    <col min="8453" max="8453" width="10.85546875" style="43" customWidth="1"/>
    <col min="8454" max="8454" width="11.42578125" style="43" customWidth="1"/>
    <col min="8455" max="8456" width="10.28515625" style="43" customWidth="1"/>
    <col min="8457" max="8457" width="10.42578125" style="43" customWidth="1"/>
    <col min="8458" max="8458" width="10.85546875" style="43" customWidth="1"/>
    <col min="8459" max="8460" width="11.5703125" style="43" customWidth="1"/>
    <col min="8461" max="8461" width="10" style="43" customWidth="1"/>
    <col min="8462" max="8462" width="10.85546875" style="43" customWidth="1"/>
    <col min="8463" max="8463" width="10.140625" style="43" customWidth="1"/>
    <col min="8464" max="8464" width="13.85546875" style="43" customWidth="1"/>
    <col min="8465" max="8704" width="9.140625" style="43"/>
    <col min="8705" max="8705" width="9.140625" style="43" customWidth="1"/>
    <col min="8706" max="8706" width="10.140625" style="43" customWidth="1"/>
    <col min="8707" max="8707" width="10" style="43" customWidth="1"/>
    <col min="8708" max="8708" width="44" style="43" customWidth="1"/>
    <col min="8709" max="8709" width="10.85546875" style="43" customWidth="1"/>
    <col min="8710" max="8710" width="11.42578125" style="43" customWidth="1"/>
    <col min="8711" max="8712" width="10.28515625" style="43" customWidth="1"/>
    <col min="8713" max="8713" width="10.42578125" style="43" customWidth="1"/>
    <col min="8714" max="8714" width="10.85546875" style="43" customWidth="1"/>
    <col min="8715" max="8716" width="11.5703125" style="43" customWidth="1"/>
    <col min="8717" max="8717" width="10" style="43" customWidth="1"/>
    <col min="8718" max="8718" width="10.85546875" style="43" customWidth="1"/>
    <col min="8719" max="8719" width="10.140625" style="43" customWidth="1"/>
    <col min="8720" max="8720" width="13.85546875" style="43" customWidth="1"/>
    <col min="8721" max="8960" width="9.140625" style="43"/>
    <col min="8961" max="8961" width="9.140625" style="43" customWidth="1"/>
    <col min="8962" max="8962" width="10.140625" style="43" customWidth="1"/>
    <col min="8963" max="8963" width="10" style="43" customWidth="1"/>
    <col min="8964" max="8964" width="44" style="43" customWidth="1"/>
    <col min="8965" max="8965" width="10.85546875" style="43" customWidth="1"/>
    <col min="8966" max="8966" width="11.42578125" style="43" customWidth="1"/>
    <col min="8967" max="8968" width="10.28515625" style="43" customWidth="1"/>
    <col min="8969" max="8969" width="10.42578125" style="43" customWidth="1"/>
    <col min="8970" max="8970" width="10.85546875" style="43" customWidth="1"/>
    <col min="8971" max="8972" width="11.5703125" style="43" customWidth="1"/>
    <col min="8973" max="8973" width="10" style="43" customWidth="1"/>
    <col min="8974" max="8974" width="10.85546875" style="43" customWidth="1"/>
    <col min="8975" max="8975" width="10.140625" style="43" customWidth="1"/>
    <col min="8976" max="8976" width="13.85546875" style="43" customWidth="1"/>
    <col min="8977" max="9216" width="9.140625" style="43"/>
    <col min="9217" max="9217" width="9.140625" style="43" customWidth="1"/>
    <col min="9218" max="9218" width="10.140625" style="43" customWidth="1"/>
    <col min="9219" max="9219" width="10" style="43" customWidth="1"/>
    <col min="9220" max="9220" width="44" style="43" customWidth="1"/>
    <col min="9221" max="9221" width="10.85546875" style="43" customWidth="1"/>
    <col min="9222" max="9222" width="11.42578125" style="43" customWidth="1"/>
    <col min="9223" max="9224" width="10.28515625" style="43" customWidth="1"/>
    <col min="9225" max="9225" width="10.42578125" style="43" customWidth="1"/>
    <col min="9226" max="9226" width="10.85546875" style="43" customWidth="1"/>
    <col min="9227" max="9228" width="11.5703125" style="43" customWidth="1"/>
    <col min="9229" max="9229" width="10" style="43" customWidth="1"/>
    <col min="9230" max="9230" width="10.85546875" style="43" customWidth="1"/>
    <col min="9231" max="9231" width="10.140625" style="43" customWidth="1"/>
    <col min="9232" max="9232" width="13.85546875" style="43" customWidth="1"/>
    <col min="9233" max="9472" width="9.140625" style="43"/>
    <col min="9473" max="9473" width="9.140625" style="43" customWidth="1"/>
    <col min="9474" max="9474" width="10.140625" style="43" customWidth="1"/>
    <col min="9475" max="9475" width="10" style="43" customWidth="1"/>
    <col min="9476" max="9476" width="44" style="43" customWidth="1"/>
    <col min="9477" max="9477" width="10.85546875" style="43" customWidth="1"/>
    <col min="9478" max="9478" width="11.42578125" style="43" customWidth="1"/>
    <col min="9479" max="9480" width="10.28515625" style="43" customWidth="1"/>
    <col min="9481" max="9481" width="10.42578125" style="43" customWidth="1"/>
    <col min="9482" max="9482" width="10.85546875" style="43" customWidth="1"/>
    <col min="9483" max="9484" width="11.5703125" style="43" customWidth="1"/>
    <col min="9485" max="9485" width="10" style="43" customWidth="1"/>
    <col min="9486" max="9486" width="10.85546875" style="43" customWidth="1"/>
    <col min="9487" max="9487" width="10.140625" style="43" customWidth="1"/>
    <col min="9488" max="9488" width="13.85546875" style="43" customWidth="1"/>
    <col min="9489" max="9728" width="9.140625" style="43"/>
    <col min="9729" max="9729" width="9.140625" style="43" customWidth="1"/>
    <col min="9730" max="9730" width="10.140625" style="43" customWidth="1"/>
    <col min="9731" max="9731" width="10" style="43" customWidth="1"/>
    <col min="9732" max="9732" width="44" style="43" customWidth="1"/>
    <col min="9733" max="9733" width="10.85546875" style="43" customWidth="1"/>
    <col min="9734" max="9734" width="11.42578125" style="43" customWidth="1"/>
    <col min="9735" max="9736" width="10.28515625" style="43" customWidth="1"/>
    <col min="9737" max="9737" width="10.42578125" style="43" customWidth="1"/>
    <col min="9738" max="9738" width="10.85546875" style="43" customWidth="1"/>
    <col min="9739" max="9740" width="11.5703125" style="43" customWidth="1"/>
    <col min="9741" max="9741" width="10" style="43" customWidth="1"/>
    <col min="9742" max="9742" width="10.85546875" style="43" customWidth="1"/>
    <col min="9743" max="9743" width="10.140625" style="43" customWidth="1"/>
    <col min="9744" max="9744" width="13.85546875" style="43" customWidth="1"/>
    <col min="9745" max="9984" width="9.140625" style="43"/>
    <col min="9985" max="9985" width="9.140625" style="43" customWidth="1"/>
    <col min="9986" max="9986" width="10.140625" style="43" customWidth="1"/>
    <col min="9987" max="9987" width="10" style="43" customWidth="1"/>
    <col min="9988" max="9988" width="44" style="43" customWidth="1"/>
    <col min="9989" max="9989" width="10.85546875" style="43" customWidth="1"/>
    <col min="9990" max="9990" width="11.42578125" style="43" customWidth="1"/>
    <col min="9991" max="9992" width="10.28515625" style="43" customWidth="1"/>
    <col min="9993" max="9993" width="10.42578125" style="43" customWidth="1"/>
    <col min="9994" max="9994" width="10.85546875" style="43" customWidth="1"/>
    <col min="9995" max="9996" width="11.5703125" style="43" customWidth="1"/>
    <col min="9997" max="9997" width="10" style="43" customWidth="1"/>
    <col min="9998" max="9998" width="10.85546875" style="43" customWidth="1"/>
    <col min="9999" max="9999" width="10.140625" style="43" customWidth="1"/>
    <col min="10000" max="10000" width="13.85546875" style="43" customWidth="1"/>
    <col min="10001" max="10240" width="9.140625" style="43"/>
    <col min="10241" max="10241" width="9.140625" style="43" customWidth="1"/>
    <col min="10242" max="10242" width="10.140625" style="43" customWidth="1"/>
    <col min="10243" max="10243" width="10" style="43" customWidth="1"/>
    <col min="10244" max="10244" width="44" style="43" customWidth="1"/>
    <col min="10245" max="10245" width="10.85546875" style="43" customWidth="1"/>
    <col min="10246" max="10246" width="11.42578125" style="43" customWidth="1"/>
    <col min="10247" max="10248" width="10.28515625" style="43" customWidth="1"/>
    <col min="10249" max="10249" width="10.42578125" style="43" customWidth="1"/>
    <col min="10250" max="10250" width="10.85546875" style="43" customWidth="1"/>
    <col min="10251" max="10252" width="11.5703125" style="43" customWidth="1"/>
    <col min="10253" max="10253" width="10" style="43" customWidth="1"/>
    <col min="10254" max="10254" width="10.85546875" style="43" customWidth="1"/>
    <col min="10255" max="10255" width="10.140625" style="43" customWidth="1"/>
    <col min="10256" max="10256" width="13.85546875" style="43" customWidth="1"/>
    <col min="10257" max="10496" width="9.140625" style="43"/>
    <col min="10497" max="10497" width="9.140625" style="43" customWidth="1"/>
    <col min="10498" max="10498" width="10.140625" style="43" customWidth="1"/>
    <col min="10499" max="10499" width="10" style="43" customWidth="1"/>
    <col min="10500" max="10500" width="44" style="43" customWidth="1"/>
    <col min="10501" max="10501" width="10.85546875" style="43" customWidth="1"/>
    <col min="10502" max="10502" width="11.42578125" style="43" customWidth="1"/>
    <col min="10503" max="10504" width="10.28515625" style="43" customWidth="1"/>
    <col min="10505" max="10505" width="10.42578125" style="43" customWidth="1"/>
    <col min="10506" max="10506" width="10.85546875" style="43" customWidth="1"/>
    <col min="10507" max="10508" width="11.5703125" style="43" customWidth="1"/>
    <col min="10509" max="10509" width="10" style="43" customWidth="1"/>
    <col min="10510" max="10510" width="10.85546875" style="43" customWidth="1"/>
    <col min="10511" max="10511" width="10.140625" style="43" customWidth="1"/>
    <col min="10512" max="10512" width="13.85546875" style="43" customWidth="1"/>
    <col min="10513" max="10752" width="9.140625" style="43"/>
    <col min="10753" max="10753" width="9.140625" style="43" customWidth="1"/>
    <col min="10754" max="10754" width="10.140625" style="43" customWidth="1"/>
    <col min="10755" max="10755" width="10" style="43" customWidth="1"/>
    <col min="10756" max="10756" width="44" style="43" customWidth="1"/>
    <col min="10757" max="10757" width="10.85546875" style="43" customWidth="1"/>
    <col min="10758" max="10758" width="11.42578125" style="43" customWidth="1"/>
    <col min="10759" max="10760" width="10.28515625" style="43" customWidth="1"/>
    <col min="10761" max="10761" width="10.42578125" style="43" customWidth="1"/>
    <col min="10762" max="10762" width="10.85546875" style="43" customWidth="1"/>
    <col min="10763" max="10764" width="11.5703125" style="43" customWidth="1"/>
    <col min="10765" max="10765" width="10" style="43" customWidth="1"/>
    <col min="10766" max="10766" width="10.85546875" style="43" customWidth="1"/>
    <col min="10767" max="10767" width="10.140625" style="43" customWidth="1"/>
    <col min="10768" max="10768" width="13.85546875" style="43" customWidth="1"/>
    <col min="10769" max="11008" width="9.140625" style="43"/>
    <col min="11009" max="11009" width="9.140625" style="43" customWidth="1"/>
    <col min="11010" max="11010" width="10.140625" style="43" customWidth="1"/>
    <col min="11011" max="11011" width="10" style="43" customWidth="1"/>
    <col min="11012" max="11012" width="44" style="43" customWidth="1"/>
    <col min="11013" max="11013" width="10.85546875" style="43" customWidth="1"/>
    <col min="11014" max="11014" width="11.42578125" style="43" customWidth="1"/>
    <col min="11015" max="11016" width="10.28515625" style="43" customWidth="1"/>
    <col min="11017" max="11017" width="10.42578125" style="43" customWidth="1"/>
    <col min="11018" max="11018" width="10.85546875" style="43" customWidth="1"/>
    <col min="11019" max="11020" width="11.5703125" style="43" customWidth="1"/>
    <col min="11021" max="11021" width="10" style="43" customWidth="1"/>
    <col min="11022" max="11022" width="10.85546875" style="43" customWidth="1"/>
    <col min="11023" max="11023" width="10.140625" style="43" customWidth="1"/>
    <col min="11024" max="11024" width="13.85546875" style="43" customWidth="1"/>
    <col min="11025" max="11264" width="9.140625" style="43"/>
    <col min="11265" max="11265" width="9.140625" style="43" customWidth="1"/>
    <col min="11266" max="11266" width="10.140625" style="43" customWidth="1"/>
    <col min="11267" max="11267" width="10" style="43" customWidth="1"/>
    <col min="11268" max="11268" width="44" style="43" customWidth="1"/>
    <col min="11269" max="11269" width="10.85546875" style="43" customWidth="1"/>
    <col min="11270" max="11270" width="11.42578125" style="43" customWidth="1"/>
    <col min="11271" max="11272" width="10.28515625" style="43" customWidth="1"/>
    <col min="11273" max="11273" width="10.42578125" style="43" customWidth="1"/>
    <col min="11274" max="11274" width="10.85546875" style="43" customWidth="1"/>
    <col min="11275" max="11276" width="11.5703125" style="43" customWidth="1"/>
    <col min="11277" max="11277" width="10" style="43" customWidth="1"/>
    <col min="11278" max="11278" width="10.85546875" style="43" customWidth="1"/>
    <col min="11279" max="11279" width="10.140625" style="43" customWidth="1"/>
    <col min="11280" max="11280" width="13.85546875" style="43" customWidth="1"/>
    <col min="11281" max="11520" width="9.140625" style="43"/>
    <col min="11521" max="11521" width="9.140625" style="43" customWidth="1"/>
    <col min="11522" max="11522" width="10.140625" style="43" customWidth="1"/>
    <col min="11523" max="11523" width="10" style="43" customWidth="1"/>
    <col min="11524" max="11524" width="44" style="43" customWidth="1"/>
    <col min="11525" max="11525" width="10.85546875" style="43" customWidth="1"/>
    <col min="11526" max="11526" width="11.42578125" style="43" customWidth="1"/>
    <col min="11527" max="11528" width="10.28515625" style="43" customWidth="1"/>
    <col min="11529" max="11529" width="10.42578125" style="43" customWidth="1"/>
    <col min="11530" max="11530" width="10.85546875" style="43" customWidth="1"/>
    <col min="11531" max="11532" width="11.5703125" style="43" customWidth="1"/>
    <col min="11533" max="11533" width="10" style="43" customWidth="1"/>
    <col min="11534" max="11534" width="10.85546875" style="43" customWidth="1"/>
    <col min="11535" max="11535" width="10.140625" style="43" customWidth="1"/>
    <col min="11536" max="11536" width="13.85546875" style="43" customWidth="1"/>
    <col min="11537" max="11776" width="9.140625" style="43"/>
    <col min="11777" max="11777" width="9.140625" style="43" customWidth="1"/>
    <col min="11778" max="11778" width="10.140625" style="43" customWidth="1"/>
    <col min="11779" max="11779" width="10" style="43" customWidth="1"/>
    <col min="11780" max="11780" width="44" style="43" customWidth="1"/>
    <col min="11781" max="11781" width="10.85546875" style="43" customWidth="1"/>
    <col min="11782" max="11782" width="11.42578125" style="43" customWidth="1"/>
    <col min="11783" max="11784" width="10.28515625" style="43" customWidth="1"/>
    <col min="11785" max="11785" width="10.42578125" style="43" customWidth="1"/>
    <col min="11786" max="11786" width="10.85546875" style="43" customWidth="1"/>
    <col min="11787" max="11788" width="11.5703125" style="43" customWidth="1"/>
    <col min="11789" max="11789" width="10" style="43" customWidth="1"/>
    <col min="11790" max="11790" width="10.85546875" style="43" customWidth="1"/>
    <col min="11791" max="11791" width="10.140625" style="43" customWidth="1"/>
    <col min="11792" max="11792" width="13.85546875" style="43" customWidth="1"/>
    <col min="11793" max="12032" width="9.140625" style="43"/>
    <col min="12033" max="12033" width="9.140625" style="43" customWidth="1"/>
    <col min="12034" max="12034" width="10.140625" style="43" customWidth="1"/>
    <col min="12035" max="12035" width="10" style="43" customWidth="1"/>
    <col min="12036" max="12036" width="44" style="43" customWidth="1"/>
    <col min="12037" max="12037" width="10.85546875" style="43" customWidth="1"/>
    <col min="12038" max="12038" width="11.42578125" style="43" customWidth="1"/>
    <col min="12039" max="12040" width="10.28515625" style="43" customWidth="1"/>
    <col min="12041" max="12041" width="10.42578125" style="43" customWidth="1"/>
    <col min="12042" max="12042" width="10.85546875" style="43" customWidth="1"/>
    <col min="12043" max="12044" width="11.5703125" style="43" customWidth="1"/>
    <col min="12045" max="12045" width="10" style="43" customWidth="1"/>
    <col min="12046" max="12046" width="10.85546875" style="43" customWidth="1"/>
    <col min="12047" max="12047" width="10.140625" style="43" customWidth="1"/>
    <col min="12048" max="12048" width="13.85546875" style="43" customWidth="1"/>
    <col min="12049" max="12288" width="9.140625" style="43"/>
    <col min="12289" max="12289" width="9.140625" style="43" customWidth="1"/>
    <col min="12290" max="12290" width="10.140625" style="43" customWidth="1"/>
    <col min="12291" max="12291" width="10" style="43" customWidth="1"/>
    <col min="12292" max="12292" width="44" style="43" customWidth="1"/>
    <col min="12293" max="12293" width="10.85546875" style="43" customWidth="1"/>
    <col min="12294" max="12294" width="11.42578125" style="43" customWidth="1"/>
    <col min="12295" max="12296" width="10.28515625" style="43" customWidth="1"/>
    <col min="12297" max="12297" width="10.42578125" style="43" customWidth="1"/>
    <col min="12298" max="12298" width="10.85546875" style="43" customWidth="1"/>
    <col min="12299" max="12300" width="11.5703125" style="43" customWidth="1"/>
    <col min="12301" max="12301" width="10" style="43" customWidth="1"/>
    <col min="12302" max="12302" width="10.85546875" style="43" customWidth="1"/>
    <col min="12303" max="12303" width="10.140625" style="43" customWidth="1"/>
    <col min="12304" max="12304" width="13.85546875" style="43" customWidth="1"/>
    <col min="12305" max="12544" width="9.140625" style="43"/>
    <col min="12545" max="12545" width="9.140625" style="43" customWidth="1"/>
    <col min="12546" max="12546" width="10.140625" style="43" customWidth="1"/>
    <col min="12547" max="12547" width="10" style="43" customWidth="1"/>
    <col min="12548" max="12548" width="44" style="43" customWidth="1"/>
    <col min="12549" max="12549" width="10.85546875" style="43" customWidth="1"/>
    <col min="12550" max="12550" width="11.42578125" style="43" customWidth="1"/>
    <col min="12551" max="12552" width="10.28515625" style="43" customWidth="1"/>
    <col min="12553" max="12553" width="10.42578125" style="43" customWidth="1"/>
    <col min="12554" max="12554" width="10.85546875" style="43" customWidth="1"/>
    <col min="12555" max="12556" width="11.5703125" style="43" customWidth="1"/>
    <col min="12557" max="12557" width="10" style="43" customWidth="1"/>
    <col min="12558" max="12558" width="10.85546875" style="43" customWidth="1"/>
    <col min="12559" max="12559" width="10.140625" style="43" customWidth="1"/>
    <col min="12560" max="12560" width="13.85546875" style="43" customWidth="1"/>
    <col min="12561" max="12800" width="9.140625" style="43"/>
    <col min="12801" max="12801" width="9.140625" style="43" customWidth="1"/>
    <col min="12802" max="12802" width="10.140625" style="43" customWidth="1"/>
    <col min="12803" max="12803" width="10" style="43" customWidth="1"/>
    <col min="12804" max="12804" width="44" style="43" customWidth="1"/>
    <col min="12805" max="12805" width="10.85546875" style="43" customWidth="1"/>
    <col min="12806" max="12806" width="11.42578125" style="43" customWidth="1"/>
    <col min="12807" max="12808" width="10.28515625" style="43" customWidth="1"/>
    <col min="12809" max="12809" width="10.42578125" style="43" customWidth="1"/>
    <col min="12810" max="12810" width="10.85546875" style="43" customWidth="1"/>
    <col min="12811" max="12812" width="11.5703125" style="43" customWidth="1"/>
    <col min="12813" max="12813" width="10" style="43" customWidth="1"/>
    <col min="12814" max="12814" width="10.85546875" style="43" customWidth="1"/>
    <col min="12815" max="12815" width="10.140625" style="43" customWidth="1"/>
    <col min="12816" max="12816" width="13.85546875" style="43" customWidth="1"/>
    <col min="12817" max="13056" width="9.140625" style="43"/>
    <col min="13057" max="13057" width="9.140625" style="43" customWidth="1"/>
    <col min="13058" max="13058" width="10.140625" style="43" customWidth="1"/>
    <col min="13059" max="13059" width="10" style="43" customWidth="1"/>
    <col min="13060" max="13060" width="44" style="43" customWidth="1"/>
    <col min="13061" max="13061" width="10.85546875" style="43" customWidth="1"/>
    <col min="13062" max="13062" width="11.42578125" style="43" customWidth="1"/>
    <col min="13063" max="13064" width="10.28515625" style="43" customWidth="1"/>
    <col min="13065" max="13065" width="10.42578125" style="43" customWidth="1"/>
    <col min="13066" max="13066" width="10.85546875" style="43" customWidth="1"/>
    <col min="13067" max="13068" width="11.5703125" style="43" customWidth="1"/>
    <col min="13069" max="13069" width="10" style="43" customWidth="1"/>
    <col min="13070" max="13070" width="10.85546875" style="43" customWidth="1"/>
    <col min="13071" max="13071" width="10.140625" style="43" customWidth="1"/>
    <col min="13072" max="13072" width="13.85546875" style="43" customWidth="1"/>
    <col min="13073" max="13312" width="9.140625" style="43"/>
    <col min="13313" max="13313" width="9.140625" style="43" customWidth="1"/>
    <col min="13314" max="13314" width="10.140625" style="43" customWidth="1"/>
    <col min="13315" max="13315" width="10" style="43" customWidth="1"/>
    <col min="13316" max="13316" width="44" style="43" customWidth="1"/>
    <col min="13317" max="13317" width="10.85546875" style="43" customWidth="1"/>
    <col min="13318" max="13318" width="11.42578125" style="43" customWidth="1"/>
    <col min="13319" max="13320" width="10.28515625" style="43" customWidth="1"/>
    <col min="13321" max="13321" width="10.42578125" style="43" customWidth="1"/>
    <col min="13322" max="13322" width="10.85546875" style="43" customWidth="1"/>
    <col min="13323" max="13324" width="11.5703125" style="43" customWidth="1"/>
    <col min="13325" max="13325" width="10" style="43" customWidth="1"/>
    <col min="13326" max="13326" width="10.85546875" style="43" customWidth="1"/>
    <col min="13327" max="13327" width="10.140625" style="43" customWidth="1"/>
    <col min="13328" max="13328" width="13.85546875" style="43" customWidth="1"/>
    <col min="13329" max="13568" width="9.140625" style="43"/>
    <col min="13569" max="13569" width="9.140625" style="43" customWidth="1"/>
    <col min="13570" max="13570" width="10.140625" style="43" customWidth="1"/>
    <col min="13571" max="13571" width="10" style="43" customWidth="1"/>
    <col min="13572" max="13572" width="44" style="43" customWidth="1"/>
    <col min="13573" max="13573" width="10.85546875" style="43" customWidth="1"/>
    <col min="13574" max="13574" width="11.42578125" style="43" customWidth="1"/>
    <col min="13575" max="13576" width="10.28515625" style="43" customWidth="1"/>
    <col min="13577" max="13577" width="10.42578125" style="43" customWidth="1"/>
    <col min="13578" max="13578" width="10.85546875" style="43" customWidth="1"/>
    <col min="13579" max="13580" width="11.5703125" style="43" customWidth="1"/>
    <col min="13581" max="13581" width="10" style="43" customWidth="1"/>
    <col min="13582" max="13582" width="10.85546875" style="43" customWidth="1"/>
    <col min="13583" max="13583" width="10.140625" style="43" customWidth="1"/>
    <col min="13584" max="13584" width="13.85546875" style="43" customWidth="1"/>
    <col min="13585" max="13824" width="9.140625" style="43"/>
    <col min="13825" max="13825" width="9.140625" style="43" customWidth="1"/>
    <col min="13826" max="13826" width="10.140625" style="43" customWidth="1"/>
    <col min="13827" max="13827" width="10" style="43" customWidth="1"/>
    <col min="13828" max="13828" width="44" style="43" customWidth="1"/>
    <col min="13829" max="13829" width="10.85546875" style="43" customWidth="1"/>
    <col min="13830" max="13830" width="11.42578125" style="43" customWidth="1"/>
    <col min="13831" max="13832" width="10.28515625" style="43" customWidth="1"/>
    <col min="13833" max="13833" width="10.42578125" style="43" customWidth="1"/>
    <col min="13834" max="13834" width="10.85546875" style="43" customWidth="1"/>
    <col min="13835" max="13836" width="11.5703125" style="43" customWidth="1"/>
    <col min="13837" max="13837" width="10" style="43" customWidth="1"/>
    <col min="13838" max="13838" width="10.85546875" style="43" customWidth="1"/>
    <col min="13839" max="13839" width="10.140625" style="43" customWidth="1"/>
    <col min="13840" max="13840" width="13.85546875" style="43" customWidth="1"/>
    <col min="13841" max="14080" width="9.140625" style="43"/>
    <col min="14081" max="14081" width="9.140625" style="43" customWidth="1"/>
    <col min="14082" max="14082" width="10.140625" style="43" customWidth="1"/>
    <col min="14083" max="14083" width="10" style="43" customWidth="1"/>
    <col min="14084" max="14084" width="44" style="43" customWidth="1"/>
    <col min="14085" max="14085" width="10.85546875" style="43" customWidth="1"/>
    <col min="14086" max="14086" width="11.42578125" style="43" customWidth="1"/>
    <col min="14087" max="14088" width="10.28515625" style="43" customWidth="1"/>
    <col min="14089" max="14089" width="10.42578125" style="43" customWidth="1"/>
    <col min="14090" max="14090" width="10.85546875" style="43" customWidth="1"/>
    <col min="14091" max="14092" width="11.5703125" style="43" customWidth="1"/>
    <col min="14093" max="14093" width="10" style="43" customWidth="1"/>
    <col min="14094" max="14094" width="10.85546875" style="43" customWidth="1"/>
    <col min="14095" max="14095" width="10.140625" style="43" customWidth="1"/>
    <col min="14096" max="14096" width="13.85546875" style="43" customWidth="1"/>
    <col min="14097" max="14336" width="9.140625" style="43"/>
    <col min="14337" max="14337" width="9.140625" style="43" customWidth="1"/>
    <col min="14338" max="14338" width="10.140625" style="43" customWidth="1"/>
    <col min="14339" max="14339" width="10" style="43" customWidth="1"/>
    <col min="14340" max="14340" width="44" style="43" customWidth="1"/>
    <col min="14341" max="14341" width="10.85546875" style="43" customWidth="1"/>
    <col min="14342" max="14342" width="11.42578125" style="43" customWidth="1"/>
    <col min="14343" max="14344" width="10.28515625" style="43" customWidth="1"/>
    <col min="14345" max="14345" width="10.42578125" style="43" customWidth="1"/>
    <col min="14346" max="14346" width="10.85546875" style="43" customWidth="1"/>
    <col min="14347" max="14348" width="11.5703125" style="43" customWidth="1"/>
    <col min="14349" max="14349" width="10" style="43" customWidth="1"/>
    <col min="14350" max="14350" width="10.85546875" style="43" customWidth="1"/>
    <col min="14351" max="14351" width="10.140625" style="43" customWidth="1"/>
    <col min="14352" max="14352" width="13.85546875" style="43" customWidth="1"/>
    <col min="14353" max="14592" width="9.140625" style="43"/>
    <col min="14593" max="14593" width="9.140625" style="43" customWidth="1"/>
    <col min="14594" max="14594" width="10.140625" style="43" customWidth="1"/>
    <col min="14595" max="14595" width="10" style="43" customWidth="1"/>
    <col min="14596" max="14596" width="44" style="43" customWidth="1"/>
    <col min="14597" max="14597" width="10.85546875" style="43" customWidth="1"/>
    <col min="14598" max="14598" width="11.42578125" style="43" customWidth="1"/>
    <col min="14599" max="14600" width="10.28515625" style="43" customWidth="1"/>
    <col min="14601" max="14601" width="10.42578125" style="43" customWidth="1"/>
    <col min="14602" max="14602" width="10.85546875" style="43" customWidth="1"/>
    <col min="14603" max="14604" width="11.5703125" style="43" customWidth="1"/>
    <col min="14605" max="14605" width="10" style="43" customWidth="1"/>
    <col min="14606" max="14606" width="10.85546875" style="43" customWidth="1"/>
    <col min="14607" max="14607" width="10.140625" style="43" customWidth="1"/>
    <col min="14608" max="14608" width="13.85546875" style="43" customWidth="1"/>
    <col min="14609" max="14848" width="9.140625" style="43"/>
    <col min="14849" max="14849" width="9.140625" style="43" customWidth="1"/>
    <col min="14850" max="14850" width="10.140625" style="43" customWidth="1"/>
    <col min="14851" max="14851" width="10" style="43" customWidth="1"/>
    <col min="14852" max="14852" width="44" style="43" customWidth="1"/>
    <col min="14853" max="14853" width="10.85546875" style="43" customWidth="1"/>
    <col min="14854" max="14854" width="11.42578125" style="43" customWidth="1"/>
    <col min="14855" max="14856" width="10.28515625" style="43" customWidth="1"/>
    <col min="14857" max="14857" width="10.42578125" style="43" customWidth="1"/>
    <col min="14858" max="14858" width="10.85546875" style="43" customWidth="1"/>
    <col min="14859" max="14860" width="11.5703125" style="43" customWidth="1"/>
    <col min="14861" max="14861" width="10" style="43" customWidth="1"/>
    <col min="14862" max="14862" width="10.85546875" style="43" customWidth="1"/>
    <col min="14863" max="14863" width="10.140625" style="43" customWidth="1"/>
    <col min="14864" max="14864" width="13.85546875" style="43" customWidth="1"/>
    <col min="14865" max="15104" width="9.140625" style="43"/>
    <col min="15105" max="15105" width="9.140625" style="43" customWidth="1"/>
    <col min="15106" max="15106" width="10.140625" style="43" customWidth="1"/>
    <col min="15107" max="15107" width="10" style="43" customWidth="1"/>
    <col min="15108" max="15108" width="44" style="43" customWidth="1"/>
    <col min="15109" max="15109" width="10.85546875" style="43" customWidth="1"/>
    <col min="15110" max="15110" width="11.42578125" style="43" customWidth="1"/>
    <col min="15111" max="15112" width="10.28515625" style="43" customWidth="1"/>
    <col min="15113" max="15113" width="10.42578125" style="43" customWidth="1"/>
    <col min="15114" max="15114" width="10.85546875" style="43" customWidth="1"/>
    <col min="15115" max="15116" width="11.5703125" style="43" customWidth="1"/>
    <col min="15117" max="15117" width="10" style="43" customWidth="1"/>
    <col min="15118" max="15118" width="10.85546875" style="43" customWidth="1"/>
    <col min="15119" max="15119" width="10.140625" style="43" customWidth="1"/>
    <col min="15120" max="15120" width="13.85546875" style="43" customWidth="1"/>
    <col min="15121" max="15360" width="9.140625" style="43"/>
    <col min="15361" max="15361" width="9.140625" style="43" customWidth="1"/>
    <col min="15362" max="15362" width="10.140625" style="43" customWidth="1"/>
    <col min="15363" max="15363" width="10" style="43" customWidth="1"/>
    <col min="15364" max="15364" width="44" style="43" customWidth="1"/>
    <col min="15365" max="15365" width="10.85546875" style="43" customWidth="1"/>
    <col min="15366" max="15366" width="11.42578125" style="43" customWidth="1"/>
    <col min="15367" max="15368" width="10.28515625" style="43" customWidth="1"/>
    <col min="15369" max="15369" width="10.42578125" style="43" customWidth="1"/>
    <col min="15370" max="15370" width="10.85546875" style="43" customWidth="1"/>
    <col min="15371" max="15372" width="11.5703125" style="43" customWidth="1"/>
    <col min="15373" max="15373" width="10" style="43" customWidth="1"/>
    <col min="15374" max="15374" width="10.85546875" style="43" customWidth="1"/>
    <col min="15375" max="15375" width="10.140625" style="43" customWidth="1"/>
    <col min="15376" max="15376" width="13.85546875" style="43" customWidth="1"/>
    <col min="15377" max="15616" width="9.140625" style="43"/>
    <col min="15617" max="15617" width="9.140625" style="43" customWidth="1"/>
    <col min="15618" max="15618" width="10.140625" style="43" customWidth="1"/>
    <col min="15619" max="15619" width="10" style="43" customWidth="1"/>
    <col min="15620" max="15620" width="44" style="43" customWidth="1"/>
    <col min="15621" max="15621" width="10.85546875" style="43" customWidth="1"/>
    <col min="15622" max="15622" width="11.42578125" style="43" customWidth="1"/>
    <col min="15623" max="15624" width="10.28515625" style="43" customWidth="1"/>
    <col min="15625" max="15625" width="10.42578125" style="43" customWidth="1"/>
    <col min="15626" max="15626" width="10.85546875" style="43" customWidth="1"/>
    <col min="15627" max="15628" width="11.5703125" style="43" customWidth="1"/>
    <col min="15629" max="15629" width="10" style="43" customWidth="1"/>
    <col min="15630" max="15630" width="10.85546875" style="43" customWidth="1"/>
    <col min="15631" max="15631" width="10.140625" style="43" customWidth="1"/>
    <col min="15632" max="15632" width="13.85546875" style="43" customWidth="1"/>
    <col min="15633" max="15872" width="9.140625" style="43"/>
    <col min="15873" max="15873" width="9.140625" style="43" customWidth="1"/>
    <col min="15874" max="15874" width="10.140625" style="43" customWidth="1"/>
    <col min="15875" max="15875" width="10" style="43" customWidth="1"/>
    <col min="15876" max="15876" width="44" style="43" customWidth="1"/>
    <col min="15877" max="15877" width="10.85546875" style="43" customWidth="1"/>
    <col min="15878" max="15878" width="11.42578125" style="43" customWidth="1"/>
    <col min="15879" max="15880" width="10.28515625" style="43" customWidth="1"/>
    <col min="15881" max="15881" width="10.42578125" style="43" customWidth="1"/>
    <col min="15882" max="15882" width="10.85546875" style="43" customWidth="1"/>
    <col min="15883" max="15884" width="11.5703125" style="43" customWidth="1"/>
    <col min="15885" max="15885" width="10" style="43" customWidth="1"/>
    <col min="15886" max="15886" width="10.85546875" style="43" customWidth="1"/>
    <col min="15887" max="15887" width="10.140625" style="43" customWidth="1"/>
    <col min="15888" max="15888" width="13.85546875" style="43" customWidth="1"/>
    <col min="15889" max="16128" width="9.140625" style="43"/>
    <col min="16129" max="16129" width="9.140625" style="43" customWidth="1"/>
    <col min="16130" max="16130" width="10.140625" style="43" customWidth="1"/>
    <col min="16131" max="16131" width="10" style="43" customWidth="1"/>
    <col min="16132" max="16132" width="44" style="43" customWidth="1"/>
    <col min="16133" max="16133" width="10.85546875" style="43" customWidth="1"/>
    <col min="16134" max="16134" width="11.42578125" style="43" customWidth="1"/>
    <col min="16135" max="16136" width="10.28515625" style="43" customWidth="1"/>
    <col min="16137" max="16137" width="10.42578125" style="43" customWidth="1"/>
    <col min="16138" max="16138" width="10.85546875" style="43" customWidth="1"/>
    <col min="16139" max="16140" width="11.5703125" style="43" customWidth="1"/>
    <col min="16141" max="16141" width="10" style="43" customWidth="1"/>
    <col min="16142" max="16142" width="10.85546875" style="43" customWidth="1"/>
    <col min="16143" max="16143" width="10.140625" style="43" customWidth="1"/>
    <col min="16144" max="16144" width="13.85546875" style="43" customWidth="1"/>
    <col min="16145" max="16384" width="9.140625" style="43"/>
  </cols>
  <sheetData>
    <row r="1" spans="1:17" ht="12.75" customHeight="1">
      <c r="O1" s="299" t="s">
        <v>181</v>
      </c>
      <c r="P1" s="299"/>
      <c r="Q1" s="299"/>
    </row>
    <row r="2" spans="1:17" ht="10.5" customHeight="1">
      <c r="O2" s="299" t="s">
        <v>67</v>
      </c>
      <c r="P2" s="299"/>
    </row>
    <row r="3" spans="1:17">
      <c r="G3" s="44"/>
      <c r="H3" s="44"/>
      <c r="O3" s="41" t="s">
        <v>182</v>
      </c>
    </row>
    <row r="4" spans="1:17" ht="17.25" customHeight="1">
      <c r="C4" s="300" t="s">
        <v>68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</row>
    <row r="5" spans="1:17">
      <c r="D5" s="45"/>
      <c r="P5" s="41" t="s">
        <v>69</v>
      </c>
    </row>
    <row r="6" spans="1:17" ht="12.75" customHeight="1">
      <c r="A6" s="293" t="s">
        <v>70</v>
      </c>
      <c r="B6" s="296" t="s">
        <v>33</v>
      </c>
      <c r="C6" s="301" t="s">
        <v>34</v>
      </c>
      <c r="D6" s="291" t="s">
        <v>35</v>
      </c>
      <c r="E6" s="304" t="s">
        <v>71</v>
      </c>
      <c r="F6" s="304"/>
      <c r="G6" s="304"/>
      <c r="H6" s="304"/>
      <c r="I6" s="304"/>
      <c r="J6" s="305" t="s">
        <v>72</v>
      </c>
      <c r="K6" s="305"/>
      <c r="L6" s="305"/>
      <c r="M6" s="305"/>
      <c r="N6" s="305"/>
      <c r="O6" s="305"/>
      <c r="P6" s="306" t="s">
        <v>73</v>
      </c>
    </row>
    <row r="7" spans="1:17" ht="12" customHeight="1">
      <c r="A7" s="294"/>
      <c r="B7" s="297"/>
      <c r="C7" s="302"/>
      <c r="D7" s="284"/>
      <c r="E7" s="292" t="s">
        <v>6</v>
      </c>
      <c r="F7" s="288" t="s">
        <v>74</v>
      </c>
      <c r="G7" s="289" t="s">
        <v>75</v>
      </c>
      <c r="H7" s="290"/>
      <c r="I7" s="291" t="s">
        <v>76</v>
      </c>
      <c r="J7" s="292" t="s">
        <v>6</v>
      </c>
      <c r="K7" s="288" t="s">
        <v>77</v>
      </c>
      <c r="L7" s="288" t="s">
        <v>74</v>
      </c>
      <c r="M7" s="279" t="s">
        <v>75</v>
      </c>
      <c r="N7" s="280"/>
      <c r="O7" s="281" t="s">
        <v>76</v>
      </c>
      <c r="P7" s="307"/>
    </row>
    <row r="8" spans="1:17" ht="21.75" customHeight="1">
      <c r="A8" s="294"/>
      <c r="B8" s="297"/>
      <c r="C8" s="302"/>
      <c r="D8" s="284"/>
      <c r="E8" s="292"/>
      <c r="F8" s="288"/>
      <c r="G8" s="284" t="s">
        <v>78</v>
      </c>
      <c r="H8" s="286" t="s">
        <v>79</v>
      </c>
      <c r="I8" s="284"/>
      <c r="J8" s="292"/>
      <c r="K8" s="288"/>
      <c r="L8" s="288"/>
      <c r="M8" s="281" t="s">
        <v>80</v>
      </c>
      <c r="N8" s="281" t="s">
        <v>79</v>
      </c>
      <c r="O8" s="282"/>
      <c r="P8" s="307"/>
    </row>
    <row r="9" spans="1:17" ht="20.25" customHeight="1">
      <c r="A9" s="294"/>
      <c r="B9" s="297"/>
      <c r="C9" s="302"/>
      <c r="D9" s="284"/>
      <c r="E9" s="292"/>
      <c r="F9" s="288"/>
      <c r="G9" s="284"/>
      <c r="H9" s="286"/>
      <c r="I9" s="284"/>
      <c r="J9" s="292"/>
      <c r="K9" s="288"/>
      <c r="L9" s="288"/>
      <c r="M9" s="282"/>
      <c r="N9" s="282"/>
      <c r="O9" s="282"/>
      <c r="P9" s="307"/>
    </row>
    <row r="10" spans="1:17" ht="25.5" customHeight="1">
      <c r="A10" s="295"/>
      <c r="B10" s="298"/>
      <c r="C10" s="303"/>
      <c r="D10" s="285"/>
      <c r="E10" s="292"/>
      <c r="F10" s="288"/>
      <c r="G10" s="285"/>
      <c r="H10" s="287"/>
      <c r="I10" s="285"/>
      <c r="J10" s="292"/>
      <c r="K10" s="288"/>
      <c r="L10" s="288"/>
      <c r="M10" s="283"/>
      <c r="N10" s="283"/>
      <c r="O10" s="283"/>
      <c r="P10" s="308"/>
    </row>
    <row r="11" spans="1:17" s="49" customFormat="1" ht="12.75" customHeight="1">
      <c r="A11" s="46">
        <v>1</v>
      </c>
      <c r="B11" s="47">
        <f>A11+1</f>
        <v>2</v>
      </c>
      <c r="C11" s="47">
        <f t="shared" ref="C11:P11" si="0">B11+1</f>
        <v>3</v>
      </c>
      <c r="D11" s="47">
        <f t="shared" si="0"/>
        <v>4</v>
      </c>
      <c r="E11" s="47">
        <f t="shared" si="0"/>
        <v>5</v>
      </c>
      <c r="F11" s="47">
        <f t="shared" si="0"/>
        <v>6</v>
      </c>
      <c r="G11" s="47">
        <f t="shared" si="0"/>
        <v>7</v>
      </c>
      <c r="H11" s="47">
        <f t="shared" si="0"/>
        <v>8</v>
      </c>
      <c r="I11" s="47">
        <f t="shared" si="0"/>
        <v>9</v>
      </c>
      <c r="J11" s="47">
        <f t="shared" si="0"/>
        <v>10</v>
      </c>
      <c r="K11" s="47">
        <f t="shared" si="0"/>
        <v>11</v>
      </c>
      <c r="L11" s="47">
        <f t="shared" si="0"/>
        <v>12</v>
      </c>
      <c r="M11" s="47">
        <f t="shared" si="0"/>
        <v>13</v>
      </c>
      <c r="N11" s="47">
        <f t="shared" si="0"/>
        <v>14</v>
      </c>
      <c r="O11" s="47">
        <f t="shared" si="0"/>
        <v>15</v>
      </c>
      <c r="P11" s="47">
        <f t="shared" si="0"/>
        <v>16</v>
      </c>
      <c r="Q11" s="48"/>
    </row>
    <row r="12" spans="1:17">
      <c r="A12" s="273" t="s">
        <v>81</v>
      </c>
      <c r="B12" s="274"/>
      <c r="C12" s="275"/>
      <c r="D12" s="50" t="s">
        <v>82</v>
      </c>
      <c r="E12" s="51">
        <f>E14+E29</f>
        <v>8827.6779999999999</v>
      </c>
      <c r="F12" s="51">
        <f t="shared" ref="F12:N12" si="1">F14+F29</f>
        <v>8827.6779999999999</v>
      </c>
      <c r="G12" s="51">
        <f t="shared" si="1"/>
        <v>7009.527</v>
      </c>
      <c r="H12" s="51">
        <f t="shared" si="1"/>
        <v>788.2</v>
      </c>
      <c r="I12" s="51">
        <f t="shared" si="1"/>
        <v>0</v>
      </c>
      <c r="J12" s="51">
        <f t="shared" si="1"/>
        <v>311</v>
      </c>
      <c r="K12" s="51">
        <f t="shared" si="1"/>
        <v>291</v>
      </c>
      <c r="L12" s="51">
        <f t="shared" si="1"/>
        <v>20</v>
      </c>
      <c r="M12" s="51">
        <f t="shared" si="1"/>
        <v>0</v>
      </c>
      <c r="N12" s="51">
        <f t="shared" si="1"/>
        <v>0</v>
      </c>
      <c r="O12" s="54">
        <f>K12</f>
        <v>291</v>
      </c>
      <c r="P12" s="51">
        <f>P14+P29</f>
        <v>9138.6779999999999</v>
      </c>
    </row>
    <row r="13" spans="1:17" ht="0.75" customHeight="1">
      <c r="A13" s="52"/>
      <c r="B13" s="52" t="s">
        <v>83</v>
      </c>
      <c r="C13" s="52"/>
      <c r="D13" s="53" t="s">
        <v>84</v>
      </c>
      <c r="E13" s="54"/>
      <c r="F13" s="54"/>
      <c r="G13" s="54"/>
      <c r="H13" s="54"/>
      <c r="I13" s="54"/>
      <c r="J13" s="54">
        <f t="shared" ref="J13:N13" si="2">J14</f>
        <v>311</v>
      </c>
      <c r="K13" s="54">
        <f t="shared" si="2"/>
        <v>291</v>
      </c>
      <c r="L13" s="54">
        <f t="shared" si="2"/>
        <v>20</v>
      </c>
      <c r="M13" s="55">
        <f t="shared" si="2"/>
        <v>0</v>
      </c>
      <c r="N13" s="55">
        <f t="shared" si="2"/>
        <v>0</v>
      </c>
      <c r="O13" s="54">
        <f t="shared" ref="O13:O76" si="3">K13</f>
        <v>291</v>
      </c>
      <c r="P13" s="55">
        <f>E13+J13</f>
        <v>311</v>
      </c>
    </row>
    <row r="14" spans="1:17" ht="59.25" customHeight="1">
      <c r="A14" s="52" t="s">
        <v>85</v>
      </c>
      <c r="B14" s="52" t="s">
        <v>86</v>
      </c>
      <c r="C14" s="52" t="s">
        <v>58</v>
      </c>
      <c r="D14" s="56" t="s">
        <v>26</v>
      </c>
      <c r="E14" s="54">
        <f>F14</f>
        <v>8377</v>
      </c>
      <c r="F14" s="54">
        <v>8377</v>
      </c>
      <c r="G14" s="54">
        <v>6804</v>
      </c>
      <c r="H14" s="54">
        <v>769</v>
      </c>
      <c r="I14" s="54">
        <v>0</v>
      </c>
      <c r="J14" s="51">
        <f>K14+L14</f>
        <v>311</v>
      </c>
      <c r="K14" s="51">
        <v>291</v>
      </c>
      <c r="L14" s="54">
        <v>20</v>
      </c>
      <c r="M14" s="54"/>
      <c r="N14" s="54"/>
      <c r="O14" s="54">
        <f t="shared" si="3"/>
        <v>291</v>
      </c>
      <c r="P14" s="54">
        <f>E14+J14</f>
        <v>8688</v>
      </c>
    </row>
    <row r="15" spans="1:17" ht="25.5" hidden="1" outlineLevel="1">
      <c r="A15" s="52"/>
      <c r="B15" s="52" t="s">
        <v>87</v>
      </c>
      <c r="C15" s="52"/>
      <c r="D15" s="57" t="s">
        <v>88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4">
        <f t="shared" si="3"/>
        <v>0</v>
      </c>
      <c r="P15" s="54"/>
    </row>
    <row r="16" spans="1:17" ht="25.5" hidden="1" outlineLevel="1">
      <c r="A16" s="52"/>
      <c r="B16" s="52" t="s">
        <v>89</v>
      </c>
      <c r="C16" s="52"/>
      <c r="D16" s="53" t="s">
        <v>90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>
        <f t="shared" si="3"/>
        <v>0</v>
      </c>
      <c r="P16" s="54"/>
    </row>
    <row r="17" spans="1:16" hidden="1" outlineLevel="1">
      <c r="A17" s="52"/>
      <c r="B17" s="52" t="s">
        <v>91</v>
      </c>
      <c r="C17" s="52"/>
      <c r="D17" s="53" t="s">
        <v>92</v>
      </c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>
        <f t="shared" si="3"/>
        <v>0</v>
      </c>
      <c r="P17" s="54"/>
    </row>
    <row r="18" spans="1:16" hidden="1" outlineLevel="1">
      <c r="A18" s="52"/>
      <c r="B18" s="52" t="s">
        <v>93</v>
      </c>
      <c r="C18" s="52"/>
      <c r="D18" s="53" t="s">
        <v>94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>
        <f t="shared" si="3"/>
        <v>0</v>
      </c>
      <c r="P18" s="54"/>
    </row>
    <row r="19" spans="1:16" hidden="1" outlineLevel="1">
      <c r="A19" s="52"/>
      <c r="B19" s="52" t="s">
        <v>95</v>
      </c>
      <c r="C19" s="52"/>
      <c r="D19" s="53" t="s">
        <v>96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>
        <f t="shared" si="3"/>
        <v>0</v>
      </c>
      <c r="P19" s="54"/>
    </row>
    <row r="20" spans="1:16" hidden="1" outlineLevel="1">
      <c r="A20" s="52"/>
      <c r="B20" s="52" t="s">
        <v>97</v>
      </c>
      <c r="C20" s="52"/>
      <c r="D20" s="53" t="s">
        <v>98</v>
      </c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>
        <f t="shared" si="3"/>
        <v>0</v>
      </c>
      <c r="P20" s="54"/>
    </row>
    <row r="21" spans="1:16" hidden="1" outlineLevel="1">
      <c r="A21" s="52"/>
      <c r="B21" s="52" t="s">
        <v>99</v>
      </c>
      <c r="C21" s="52"/>
      <c r="D21" s="53" t="s">
        <v>100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>
        <f t="shared" si="3"/>
        <v>0</v>
      </c>
      <c r="P21" s="54"/>
    </row>
    <row r="22" spans="1:16" ht="0.75" customHeight="1" collapsed="1">
      <c r="A22" s="52"/>
      <c r="B22" s="52"/>
      <c r="C22" s="52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>
        <f t="shared" si="3"/>
        <v>0</v>
      </c>
      <c r="P22" s="54"/>
    </row>
    <row r="23" spans="1:16" ht="27" hidden="1" customHeight="1">
      <c r="A23" s="52"/>
      <c r="B23" s="52"/>
      <c r="C23" s="52"/>
      <c r="D23" s="53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>
        <f t="shared" si="3"/>
        <v>0</v>
      </c>
      <c r="P23" s="54"/>
    </row>
    <row r="24" spans="1:16" ht="27" hidden="1" customHeight="1">
      <c r="A24" s="52"/>
      <c r="B24" s="52"/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>
        <f t="shared" si="3"/>
        <v>0</v>
      </c>
      <c r="P24" s="54"/>
    </row>
    <row r="25" spans="1:16" ht="27" hidden="1" customHeight="1">
      <c r="A25" s="52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>
        <f t="shared" si="3"/>
        <v>0</v>
      </c>
      <c r="P25" s="54"/>
    </row>
    <row r="26" spans="1:16" ht="27" hidden="1" customHeight="1">
      <c r="A26" s="52"/>
      <c r="B26" s="52"/>
      <c r="C26" s="52"/>
      <c r="D26" s="53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>
        <f t="shared" si="3"/>
        <v>0</v>
      </c>
      <c r="P26" s="54"/>
    </row>
    <row r="27" spans="1:16" ht="27" hidden="1" customHeight="1">
      <c r="A27" s="52"/>
      <c r="B27" s="52"/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>
        <f t="shared" si="3"/>
        <v>0</v>
      </c>
      <c r="P27" s="54"/>
    </row>
    <row r="28" spans="1:16" ht="27" hidden="1" customHeight="1">
      <c r="A28" s="52"/>
      <c r="B28" s="52"/>
      <c r="C28" s="52"/>
      <c r="D28" s="5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>
        <f t="shared" si="3"/>
        <v>0</v>
      </c>
      <c r="P28" s="54"/>
    </row>
    <row r="29" spans="1:16" ht="15.75" customHeight="1">
      <c r="A29" s="52" t="s">
        <v>101</v>
      </c>
      <c r="B29" s="52" t="s">
        <v>102</v>
      </c>
      <c r="C29" s="52" t="s">
        <v>103</v>
      </c>
      <c r="D29" s="59" t="s">
        <v>104</v>
      </c>
      <c r="E29" s="54">
        <f>F29+I29</f>
        <v>450.678</v>
      </c>
      <c r="F29" s="54">
        <v>450.678</v>
      </c>
      <c r="G29" s="54">
        <v>205.52699999999999</v>
      </c>
      <c r="H29" s="54">
        <v>19.2</v>
      </c>
      <c r="I29" s="54"/>
      <c r="J29" s="54"/>
      <c r="K29" s="54"/>
      <c r="L29" s="54"/>
      <c r="M29" s="54"/>
      <c r="N29" s="54"/>
      <c r="O29" s="54">
        <f t="shared" si="3"/>
        <v>0</v>
      </c>
      <c r="P29" s="54">
        <f>E29+J29</f>
        <v>450.678</v>
      </c>
    </row>
    <row r="30" spans="1:16" ht="27" hidden="1" customHeight="1">
      <c r="A30" s="60"/>
      <c r="B30" s="60"/>
      <c r="C30" s="60"/>
      <c r="D30" s="50"/>
      <c r="E30" s="54" t="e">
        <f>+#REF!+#REF!</f>
        <v>#REF!</v>
      </c>
      <c r="F30" s="54"/>
      <c r="G30" s="54"/>
      <c r="H30" s="54"/>
      <c r="I30" s="54"/>
      <c r="J30" s="54">
        <f>+L30+O30</f>
        <v>0</v>
      </c>
      <c r="K30" s="54"/>
      <c r="L30" s="54"/>
      <c r="M30" s="54"/>
      <c r="N30" s="54"/>
      <c r="O30" s="54">
        <f t="shared" si="3"/>
        <v>0</v>
      </c>
      <c r="P30" s="54" t="e">
        <f>E30+J30</f>
        <v>#REF!</v>
      </c>
    </row>
    <row r="31" spans="1:16" ht="27" hidden="1" customHeight="1">
      <c r="A31" s="60"/>
      <c r="B31" s="60"/>
      <c r="C31" s="60"/>
      <c r="D31" s="5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>
        <f t="shared" si="3"/>
        <v>0</v>
      </c>
      <c r="P31" s="54">
        <f>E31+J31</f>
        <v>0</v>
      </c>
    </row>
    <row r="32" spans="1:16" ht="16.5" customHeight="1">
      <c r="A32" s="273" t="s">
        <v>105</v>
      </c>
      <c r="B32" s="274"/>
      <c r="C32" s="275"/>
      <c r="D32" s="57" t="s">
        <v>106</v>
      </c>
      <c r="E32" s="51">
        <f>E33+E34</f>
        <v>612.56999999999994</v>
      </c>
      <c r="F32" s="51">
        <f t="shared" ref="F32:N32" si="4">F33+F34</f>
        <v>612.56999999999994</v>
      </c>
      <c r="G32" s="51">
        <f t="shared" si="4"/>
        <v>0</v>
      </c>
      <c r="H32" s="51">
        <f t="shared" si="4"/>
        <v>0</v>
      </c>
      <c r="I32" s="51">
        <f t="shared" si="4"/>
        <v>0</v>
      </c>
      <c r="J32" s="51">
        <f t="shared" si="4"/>
        <v>0</v>
      </c>
      <c r="K32" s="51">
        <f t="shared" si="4"/>
        <v>0</v>
      </c>
      <c r="L32" s="51">
        <f t="shared" si="4"/>
        <v>0</v>
      </c>
      <c r="M32" s="51">
        <f t="shared" si="4"/>
        <v>0</v>
      </c>
      <c r="N32" s="51">
        <f t="shared" si="4"/>
        <v>0</v>
      </c>
      <c r="O32" s="54">
        <f t="shared" si="3"/>
        <v>0</v>
      </c>
      <c r="P32" s="51">
        <f>E32+J32</f>
        <v>612.56999999999994</v>
      </c>
    </row>
    <row r="33" spans="1:17" ht="21.75" customHeight="1">
      <c r="A33" s="52" t="s">
        <v>107</v>
      </c>
      <c r="B33" s="52" t="s">
        <v>108</v>
      </c>
      <c r="C33" s="52" t="s">
        <v>109</v>
      </c>
      <c r="D33" s="61" t="s">
        <v>110</v>
      </c>
      <c r="E33" s="54">
        <f>F33</f>
        <v>220</v>
      </c>
      <c r="F33" s="54">
        <v>220</v>
      </c>
      <c r="G33" s="54"/>
      <c r="H33" s="54"/>
      <c r="I33" s="54"/>
      <c r="J33" s="54"/>
      <c r="K33" s="54"/>
      <c r="L33" s="54"/>
      <c r="M33" s="54"/>
      <c r="N33" s="54"/>
      <c r="O33" s="54">
        <f t="shared" si="3"/>
        <v>0</v>
      </c>
      <c r="P33" s="54">
        <f>E33</f>
        <v>220</v>
      </c>
    </row>
    <row r="34" spans="1:17" ht="28.5" customHeight="1" outlineLevel="1">
      <c r="A34" s="62" t="s">
        <v>111</v>
      </c>
      <c r="B34" s="62" t="s">
        <v>112</v>
      </c>
      <c r="C34" s="62" t="s">
        <v>113</v>
      </c>
      <c r="D34" s="59" t="s">
        <v>114</v>
      </c>
      <c r="E34" s="54">
        <f>F34</f>
        <v>392.57</v>
      </c>
      <c r="F34" s="54">
        <v>392.57</v>
      </c>
      <c r="G34" s="54"/>
      <c r="H34" s="54"/>
      <c r="I34" s="54"/>
      <c r="J34" s="54"/>
      <c r="K34" s="54"/>
      <c r="L34" s="54"/>
      <c r="M34" s="54"/>
      <c r="N34" s="54"/>
      <c r="O34" s="54">
        <f t="shared" si="3"/>
        <v>0</v>
      </c>
      <c r="P34" s="54">
        <f>E34+K34</f>
        <v>392.57</v>
      </c>
    </row>
    <row r="35" spans="1:17">
      <c r="A35" s="273" t="s">
        <v>115</v>
      </c>
      <c r="B35" s="274"/>
      <c r="C35" s="275"/>
      <c r="D35" s="57" t="s">
        <v>116</v>
      </c>
      <c r="E35" s="51">
        <f>E36</f>
        <v>516</v>
      </c>
      <c r="F35" s="51">
        <f t="shared" ref="F35:P35" si="5">F36</f>
        <v>516</v>
      </c>
      <c r="G35" s="51">
        <f t="shared" si="5"/>
        <v>0</v>
      </c>
      <c r="H35" s="51">
        <f t="shared" si="5"/>
        <v>0</v>
      </c>
      <c r="I35" s="51">
        <f t="shared" si="5"/>
        <v>0</v>
      </c>
      <c r="J35" s="51">
        <f t="shared" si="5"/>
        <v>0</v>
      </c>
      <c r="K35" s="51">
        <f t="shared" si="5"/>
        <v>0</v>
      </c>
      <c r="L35" s="51">
        <f t="shared" si="5"/>
        <v>0</v>
      </c>
      <c r="M35" s="51">
        <f t="shared" si="5"/>
        <v>0</v>
      </c>
      <c r="N35" s="51">
        <f t="shared" si="5"/>
        <v>0</v>
      </c>
      <c r="O35" s="54">
        <f t="shared" si="3"/>
        <v>0</v>
      </c>
      <c r="P35" s="51">
        <f t="shared" si="5"/>
        <v>516</v>
      </c>
    </row>
    <row r="36" spans="1:17">
      <c r="A36" s="52" t="s">
        <v>117</v>
      </c>
      <c r="B36" s="52" t="s">
        <v>118</v>
      </c>
      <c r="C36" s="52" t="s">
        <v>119</v>
      </c>
      <c r="D36" s="53" t="s">
        <v>120</v>
      </c>
      <c r="E36" s="54">
        <f>F36</f>
        <v>516</v>
      </c>
      <c r="F36" s="54">
        <v>516</v>
      </c>
      <c r="G36" s="54"/>
      <c r="H36" s="54"/>
      <c r="I36" s="54"/>
      <c r="J36" s="54"/>
      <c r="K36" s="54"/>
      <c r="L36" s="54"/>
      <c r="M36" s="54"/>
      <c r="N36" s="54"/>
      <c r="O36" s="54">
        <f t="shared" si="3"/>
        <v>0</v>
      </c>
      <c r="P36" s="54">
        <f>E36</f>
        <v>516</v>
      </c>
    </row>
    <row r="37" spans="1:17" ht="17.25" customHeight="1">
      <c r="A37" s="273" t="s">
        <v>121</v>
      </c>
      <c r="B37" s="274"/>
      <c r="C37" s="275"/>
      <c r="D37" s="57" t="s">
        <v>122</v>
      </c>
      <c r="E37" s="51">
        <f>E38</f>
        <v>2050.2370000000001</v>
      </c>
      <c r="F37" s="51"/>
      <c r="G37" s="51">
        <f>G38</f>
        <v>1089.76</v>
      </c>
      <c r="H37" s="51"/>
      <c r="I37" s="51">
        <f t="shared" ref="I37:N37" si="6">I38</f>
        <v>0</v>
      </c>
      <c r="J37" s="51">
        <f t="shared" si="6"/>
        <v>433.4</v>
      </c>
      <c r="K37" s="51">
        <f t="shared" si="6"/>
        <v>433.4</v>
      </c>
      <c r="L37" s="51">
        <f t="shared" si="6"/>
        <v>0</v>
      </c>
      <c r="M37" s="51">
        <f t="shared" si="6"/>
        <v>0</v>
      </c>
      <c r="N37" s="51">
        <f t="shared" si="6"/>
        <v>0</v>
      </c>
      <c r="O37" s="54">
        <f t="shared" si="3"/>
        <v>433.4</v>
      </c>
      <c r="P37" s="51">
        <f>E37+J37</f>
        <v>2483.6370000000002</v>
      </c>
    </row>
    <row r="38" spans="1:17" ht="42" customHeight="1">
      <c r="A38" s="52" t="s">
        <v>123</v>
      </c>
      <c r="B38" s="52" t="s">
        <v>124</v>
      </c>
      <c r="C38" s="52" t="s">
        <v>125</v>
      </c>
      <c r="D38" s="53" t="s">
        <v>126</v>
      </c>
      <c r="E38" s="54">
        <f>F38</f>
        <v>2050.2370000000001</v>
      </c>
      <c r="F38" s="54">
        <v>2050.2370000000001</v>
      </c>
      <c r="G38" s="54">
        <v>1089.76</v>
      </c>
      <c r="H38" s="54">
        <v>545.24</v>
      </c>
      <c r="I38" s="51"/>
      <c r="J38" s="54">
        <f>O38</f>
        <v>433.4</v>
      </c>
      <c r="K38" s="54">
        <v>433.4</v>
      </c>
      <c r="L38" s="54"/>
      <c r="M38" s="54"/>
      <c r="N38" s="54"/>
      <c r="O38" s="54">
        <f>K38</f>
        <v>433.4</v>
      </c>
      <c r="P38" s="54">
        <f>E38+J38</f>
        <v>2483.6370000000002</v>
      </c>
    </row>
    <row r="39" spans="1:17" ht="18" customHeight="1">
      <c r="A39" s="273" t="s">
        <v>127</v>
      </c>
      <c r="B39" s="274"/>
      <c r="C39" s="275"/>
      <c r="D39" s="57" t="s">
        <v>128</v>
      </c>
      <c r="E39" s="51">
        <f>E40+E41+E42+E43+E44</f>
        <v>6075.6040000000003</v>
      </c>
      <c r="F39" s="51">
        <f t="shared" ref="F39:N39" si="7">F40+F41+F42+F43+F44</f>
        <v>6075.6040000000003</v>
      </c>
      <c r="G39" s="51">
        <f t="shared" si="7"/>
        <v>0</v>
      </c>
      <c r="H39" s="51">
        <f t="shared" si="7"/>
        <v>856.85</v>
      </c>
      <c r="I39" s="51">
        <f t="shared" si="7"/>
        <v>0</v>
      </c>
      <c r="J39" s="51">
        <f t="shared" si="7"/>
        <v>10269.251</v>
      </c>
      <c r="K39" s="51">
        <f t="shared" si="7"/>
        <v>10269.251</v>
      </c>
      <c r="L39" s="51">
        <f t="shared" si="7"/>
        <v>0</v>
      </c>
      <c r="M39" s="51">
        <f t="shared" si="7"/>
        <v>0</v>
      </c>
      <c r="N39" s="51">
        <f t="shared" si="7"/>
        <v>0</v>
      </c>
      <c r="O39" s="54">
        <f t="shared" si="3"/>
        <v>10269.251</v>
      </c>
      <c r="P39" s="51">
        <f>P40+P41+P42+P43+P44</f>
        <v>16344.855</v>
      </c>
    </row>
    <row r="40" spans="1:17" ht="25.5" customHeight="1" outlineLevel="1">
      <c r="A40" s="52" t="s">
        <v>129</v>
      </c>
      <c r="B40" s="52" t="s">
        <v>130</v>
      </c>
      <c r="C40" s="52" t="s">
        <v>44</v>
      </c>
      <c r="D40" s="53" t="s">
        <v>25</v>
      </c>
      <c r="E40" s="54">
        <f>F40</f>
        <v>200</v>
      </c>
      <c r="F40" s="54">
        <v>200</v>
      </c>
      <c r="G40" s="54"/>
      <c r="H40" s="54"/>
      <c r="I40" s="54"/>
      <c r="J40" s="51">
        <f>K40</f>
        <v>2262.297</v>
      </c>
      <c r="K40" s="51">
        <v>2262.297</v>
      </c>
      <c r="L40" s="54"/>
      <c r="M40" s="54"/>
      <c r="N40" s="54"/>
      <c r="O40" s="54">
        <f t="shared" si="3"/>
        <v>2262.297</v>
      </c>
      <c r="P40" s="54">
        <f>E40+J40</f>
        <v>2462.297</v>
      </c>
    </row>
    <row r="41" spans="1:17" ht="17.25" customHeight="1">
      <c r="A41" s="52" t="s">
        <v>131</v>
      </c>
      <c r="B41" s="52" t="s">
        <v>132</v>
      </c>
      <c r="C41" s="52" t="s">
        <v>44</v>
      </c>
      <c r="D41" s="53" t="s">
        <v>51</v>
      </c>
      <c r="E41" s="54">
        <f>F41</f>
        <v>111</v>
      </c>
      <c r="F41" s="54">
        <v>111</v>
      </c>
      <c r="G41" s="54"/>
      <c r="H41" s="54"/>
      <c r="I41" s="54"/>
      <c r="J41" s="54">
        <f>K41</f>
        <v>160</v>
      </c>
      <c r="K41" s="54">
        <v>160</v>
      </c>
      <c r="L41" s="54"/>
      <c r="M41" s="54"/>
      <c r="N41" s="54"/>
      <c r="O41" s="54">
        <f t="shared" si="3"/>
        <v>160</v>
      </c>
      <c r="P41" s="54">
        <f>E41+J41</f>
        <v>271</v>
      </c>
    </row>
    <row r="42" spans="1:17" ht="25.5" customHeight="1" outlineLevel="1">
      <c r="A42" s="52" t="s">
        <v>133</v>
      </c>
      <c r="B42" s="52" t="s">
        <v>134</v>
      </c>
      <c r="C42" s="52" t="s">
        <v>44</v>
      </c>
      <c r="D42" s="53" t="s">
        <v>135</v>
      </c>
      <c r="E42" s="54"/>
      <c r="F42" s="54"/>
      <c r="G42" s="54"/>
      <c r="H42" s="54"/>
      <c r="I42" s="54"/>
      <c r="J42" s="51">
        <f>K42</f>
        <v>758.37800000000004</v>
      </c>
      <c r="K42" s="51">
        <v>758.37800000000004</v>
      </c>
      <c r="L42" s="54"/>
      <c r="M42" s="54"/>
      <c r="N42" s="54"/>
      <c r="O42" s="54">
        <f t="shared" si="3"/>
        <v>758.37800000000004</v>
      </c>
      <c r="P42" s="54">
        <f>J42+E42</f>
        <v>758.37800000000004</v>
      </c>
    </row>
    <row r="43" spans="1:17" ht="16.5" customHeight="1" outlineLevel="1">
      <c r="A43" s="52" t="s">
        <v>136</v>
      </c>
      <c r="B43" s="52" t="s">
        <v>137</v>
      </c>
      <c r="C43" s="52" t="s">
        <v>44</v>
      </c>
      <c r="D43" s="61" t="s">
        <v>45</v>
      </c>
      <c r="E43" s="54">
        <f>F43</f>
        <v>5764.6040000000003</v>
      </c>
      <c r="F43" s="54">
        <v>5764.6040000000003</v>
      </c>
      <c r="G43" s="54"/>
      <c r="H43" s="54">
        <v>856.85</v>
      </c>
      <c r="I43" s="54"/>
      <c r="J43" s="54">
        <f>K43</f>
        <v>6988.576</v>
      </c>
      <c r="K43" s="54">
        <v>6988.576</v>
      </c>
      <c r="L43" s="54"/>
      <c r="M43" s="54"/>
      <c r="N43" s="54"/>
      <c r="O43" s="54">
        <f t="shared" si="3"/>
        <v>6988.576</v>
      </c>
      <c r="P43" s="54">
        <f>E43+J43</f>
        <v>12753.18</v>
      </c>
    </row>
    <row r="44" spans="1:17" s="64" customFormat="1" ht="25.5" customHeight="1" outlineLevel="1">
      <c r="A44" s="52" t="s">
        <v>138</v>
      </c>
      <c r="B44" s="52" t="s">
        <v>139</v>
      </c>
      <c r="C44" s="52" t="s">
        <v>55</v>
      </c>
      <c r="D44" s="53" t="s">
        <v>56</v>
      </c>
      <c r="E44" s="54"/>
      <c r="F44" s="54"/>
      <c r="G44" s="54"/>
      <c r="H44" s="54"/>
      <c r="I44" s="54"/>
      <c r="J44" s="54">
        <v>100</v>
      </c>
      <c r="K44" s="54">
        <v>100</v>
      </c>
      <c r="L44" s="54"/>
      <c r="M44" s="54"/>
      <c r="N44" s="54"/>
      <c r="O44" s="54">
        <f t="shared" si="3"/>
        <v>100</v>
      </c>
      <c r="P44" s="54">
        <f>E44+J44</f>
        <v>100</v>
      </c>
      <c r="Q44" s="63"/>
    </row>
    <row r="45" spans="1:17" ht="16.5" customHeight="1" outlineLevel="1">
      <c r="A45" s="276">
        <v>7000</v>
      </c>
      <c r="B45" s="277"/>
      <c r="C45" s="278"/>
      <c r="D45" s="65" t="s">
        <v>140</v>
      </c>
      <c r="E45" s="51">
        <f>E46+E47</f>
        <v>746.5</v>
      </c>
      <c r="F45" s="51">
        <f>F46+F47</f>
        <v>746.5</v>
      </c>
      <c r="G45" s="51">
        <f t="shared" ref="G45:N45" si="8">G47</f>
        <v>0</v>
      </c>
      <c r="H45" s="51">
        <f t="shared" si="8"/>
        <v>0</v>
      </c>
      <c r="I45" s="51">
        <f t="shared" si="8"/>
        <v>0</v>
      </c>
      <c r="J45" s="51">
        <f t="shared" si="8"/>
        <v>0</v>
      </c>
      <c r="K45" s="51">
        <f t="shared" si="8"/>
        <v>0</v>
      </c>
      <c r="L45" s="51">
        <f t="shared" si="8"/>
        <v>0</v>
      </c>
      <c r="M45" s="51">
        <f t="shared" si="8"/>
        <v>0</v>
      </c>
      <c r="N45" s="51">
        <f t="shared" si="8"/>
        <v>0</v>
      </c>
      <c r="O45" s="54">
        <f t="shared" si="3"/>
        <v>0</v>
      </c>
      <c r="P45" s="51">
        <f>E45+J45</f>
        <v>746.5</v>
      </c>
    </row>
    <row r="46" spans="1:17" ht="15.75" customHeight="1">
      <c r="A46" s="52" t="s">
        <v>141</v>
      </c>
      <c r="B46" s="52" t="s">
        <v>142</v>
      </c>
      <c r="C46" s="52" t="s">
        <v>143</v>
      </c>
      <c r="D46" s="53" t="s">
        <v>144</v>
      </c>
      <c r="E46" s="54">
        <f>F46</f>
        <v>700</v>
      </c>
      <c r="F46" s="54">
        <v>700</v>
      </c>
      <c r="G46" s="54"/>
      <c r="H46" s="54"/>
      <c r="I46" s="54"/>
      <c r="J46" s="54"/>
      <c r="K46" s="54"/>
      <c r="L46" s="54"/>
      <c r="M46" s="54"/>
      <c r="N46" s="54"/>
      <c r="O46" s="54">
        <f t="shared" si="3"/>
        <v>0</v>
      </c>
      <c r="P46" s="54">
        <f>E46+J46</f>
        <v>700</v>
      </c>
    </row>
    <row r="47" spans="1:17" ht="15.75" customHeight="1">
      <c r="A47" s="52" t="s">
        <v>190</v>
      </c>
      <c r="B47" s="52" t="s">
        <v>191</v>
      </c>
      <c r="C47" s="52" t="s">
        <v>189</v>
      </c>
      <c r="D47" s="53" t="s">
        <v>187</v>
      </c>
      <c r="E47" s="54">
        <f>F47</f>
        <v>46.5</v>
      </c>
      <c r="F47" s="54">
        <v>46.5</v>
      </c>
      <c r="G47" s="54"/>
      <c r="H47" s="54"/>
      <c r="I47" s="54"/>
      <c r="J47" s="54"/>
      <c r="K47" s="54"/>
      <c r="L47" s="54"/>
      <c r="M47" s="54"/>
      <c r="N47" s="54"/>
      <c r="O47" s="54">
        <f t="shared" si="3"/>
        <v>0</v>
      </c>
      <c r="P47" s="54">
        <f>E47+J47</f>
        <v>46.5</v>
      </c>
    </row>
    <row r="48" spans="1:17" ht="15.75" customHeight="1" outlineLevel="1">
      <c r="A48" s="276">
        <v>7300</v>
      </c>
      <c r="B48" s="277"/>
      <c r="C48" s="278"/>
      <c r="D48" s="66" t="s">
        <v>145</v>
      </c>
      <c r="E48" s="51">
        <f>E49+E50</f>
        <v>0</v>
      </c>
      <c r="F48" s="51">
        <f t="shared" ref="F48:N48" si="9">F49+F50</f>
        <v>0</v>
      </c>
      <c r="G48" s="51">
        <f t="shared" si="9"/>
        <v>0</v>
      </c>
      <c r="H48" s="51">
        <f t="shared" si="9"/>
        <v>0</v>
      </c>
      <c r="I48" s="51">
        <f t="shared" si="9"/>
        <v>0</v>
      </c>
      <c r="J48" s="51">
        <f t="shared" si="9"/>
        <v>1262.7449999999999</v>
      </c>
      <c r="K48" s="51">
        <f t="shared" si="9"/>
        <v>1262.7449999999999</v>
      </c>
      <c r="L48" s="51">
        <f t="shared" si="9"/>
        <v>0</v>
      </c>
      <c r="M48" s="51">
        <f t="shared" si="9"/>
        <v>0</v>
      </c>
      <c r="N48" s="51">
        <f t="shared" si="9"/>
        <v>0</v>
      </c>
      <c r="O48" s="54">
        <f t="shared" si="3"/>
        <v>1262.7449999999999</v>
      </c>
      <c r="P48" s="51">
        <f>P49+P50</f>
        <v>1262.7449999999999</v>
      </c>
    </row>
    <row r="49" spans="1:16" ht="28.5" customHeight="1" outlineLevel="1">
      <c r="A49" s="52" t="s">
        <v>146</v>
      </c>
      <c r="B49" s="52" t="s">
        <v>147</v>
      </c>
      <c r="C49" s="52" t="s">
        <v>42</v>
      </c>
      <c r="D49" s="67" t="s">
        <v>20</v>
      </c>
      <c r="E49" s="54"/>
      <c r="F49" s="54"/>
      <c r="G49" s="54"/>
      <c r="H49" s="54"/>
      <c r="I49" s="54"/>
      <c r="J49" s="51">
        <f>K49</f>
        <v>279.024</v>
      </c>
      <c r="K49" s="51">
        <v>279.024</v>
      </c>
      <c r="L49" s="54"/>
      <c r="M49" s="54"/>
      <c r="N49" s="54"/>
      <c r="O49" s="54">
        <f t="shared" si="3"/>
        <v>279.024</v>
      </c>
      <c r="P49" s="54">
        <f>E49+J49</f>
        <v>279.024</v>
      </c>
    </row>
    <row r="50" spans="1:16" ht="29.25" customHeight="1">
      <c r="A50" s="52" t="s">
        <v>148</v>
      </c>
      <c r="B50" s="52" t="s">
        <v>149</v>
      </c>
      <c r="C50" s="52" t="s">
        <v>42</v>
      </c>
      <c r="D50" s="53" t="s">
        <v>21</v>
      </c>
      <c r="E50" s="54"/>
      <c r="F50" s="54"/>
      <c r="G50" s="54"/>
      <c r="H50" s="54"/>
      <c r="I50" s="54"/>
      <c r="J50" s="54">
        <f>K50</f>
        <v>983.721</v>
      </c>
      <c r="K50" s="54">
        <v>983.721</v>
      </c>
      <c r="L50" s="54"/>
      <c r="M50" s="54"/>
      <c r="N50" s="54"/>
      <c r="O50" s="54">
        <f t="shared" si="3"/>
        <v>983.721</v>
      </c>
      <c r="P50" s="54">
        <f>E50+J50</f>
        <v>983.721</v>
      </c>
    </row>
    <row r="51" spans="1:16" ht="29.25" customHeight="1">
      <c r="A51" s="276">
        <v>7400</v>
      </c>
      <c r="B51" s="277"/>
      <c r="C51" s="278"/>
      <c r="D51" s="57" t="s">
        <v>150</v>
      </c>
      <c r="E51" s="51">
        <f>E52+E53</f>
        <v>510</v>
      </c>
      <c r="F51" s="51">
        <f t="shared" ref="F51:N51" si="10">F52+F53</f>
        <v>510</v>
      </c>
      <c r="G51" s="51">
        <f t="shared" si="10"/>
        <v>0</v>
      </c>
      <c r="H51" s="51">
        <f t="shared" si="10"/>
        <v>0</v>
      </c>
      <c r="I51" s="51">
        <f t="shared" si="10"/>
        <v>0</v>
      </c>
      <c r="J51" s="51">
        <f t="shared" si="10"/>
        <v>3288.277</v>
      </c>
      <c r="K51" s="51">
        <f t="shared" si="10"/>
        <v>3288.277</v>
      </c>
      <c r="L51" s="51">
        <f t="shared" si="10"/>
        <v>0</v>
      </c>
      <c r="M51" s="51">
        <f t="shared" si="10"/>
        <v>0</v>
      </c>
      <c r="N51" s="51">
        <f t="shared" si="10"/>
        <v>0</v>
      </c>
      <c r="O51" s="54">
        <f t="shared" si="3"/>
        <v>3288.277</v>
      </c>
      <c r="P51" s="51">
        <f>P52+P53</f>
        <v>3798.277</v>
      </c>
    </row>
    <row r="52" spans="1:16" ht="40.5" customHeight="1">
      <c r="A52" s="52" t="s">
        <v>151</v>
      </c>
      <c r="B52" s="52" t="s">
        <v>152</v>
      </c>
      <c r="C52" s="52" t="s">
        <v>61</v>
      </c>
      <c r="D52" s="53" t="s">
        <v>22</v>
      </c>
      <c r="E52" s="54">
        <f>F52</f>
        <v>510</v>
      </c>
      <c r="F52" s="54">
        <v>510</v>
      </c>
      <c r="G52" s="54"/>
      <c r="H52" s="54"/>
      <c r="I52" s="54"/>
      <c r="J52" s="54"/>
      <c r="K52" s="54"/>
      <c r="L52" s="54"/>
      <c r="M52" s="54"/>
      <c r="N52" s="54"/>
      <c r="O52" s="54">
        <f t="shared" si="3"/>
        <v>0</v>
      </c>
      <c r="P52" s="54">
        <f>E52+J52</f>
        <v>510</v>
      </c>
    </row>
    <row r="53" spans="1:16" ht="29.25" customHeight="1">
      <c r="A53" s="52" t="s">
        <v>153</v>
      </c>
      <c r="B53" s="52" t="s">
        <v>154</v>
      </c>
      <c r="C53" s="52" t="s">
        <v>61</v>
      </c>
      <c r="D53" s="53" t="s">
        <v>155</v>
      </c>
      <c r="E53" s="54"/>
      <c r="F53" s="54"/>
      <c r="G53" s="54"/>
      <c r="H53" s="54"/>
      <c r="I53" s="54"/>
      <c r="J53" s="54">
        <f>K53</f>
        <v>3288.277</v>
      </c>
      <c r="K53" s="54">
        <v>3288.277</v>
      </c>
      <c r="L53" s="54"/>
      <c r="M53" s="54"/>
      <c r="N53" s="54"/>
      <c r="O53" s="54">
        <f t="shared" si="3"/>
        <v>3288.277</v>
      </c>
      <c r="P53" s="54">
        <f>E53+J53</f>
        <v>3288.277</v>
      </c>
    </row>
    <row r="54" spans="1:16" ht="27" hidden="1" customHeight="1" outlineLevel="1">
      <c r="A54" s="52"/>
      <c r="B54" s="52" t="s">
        <v>156</v>
      </c>
      <c r="C54" s="52"/>
      <c r="D54" s="53" t="s">
        <v>157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>
        <f t="shared" si="3"/>
        <v>0</v>
      </c>
      <c r="P54" s="54"/>
    </row>
    <row r="55" spans="1:16" ht="27" hidden="1" customHeight="1">
      <c r="A55" s="52"/>
      <c r="B55" s="52"/>
      <c r="C55" s="52"/>
      <c r="D55" s="53"/>
      <c r="E55" s="54" t="e">
        <f>+#REF!+#REF!</f>
        <v>#REF!</v>
      </c>
      <c r="F55" s="54"/>
      <c r="G55" s="54"/>
      <c r="H55" s="54"/>
      <c r="I55" s="54"/>
      <c r="J55" s="54"/>
      <c r="K55" s="54"/>
      <c r="L55" s="54"/>
      <c r="M55" s="54"/>
      <c r="N55" s="54"/>
      <c r="O55" s="54">
        <f t="shared" si="3"/>
        <v>0</v>
      </c>
      <c r="P55" s="54" t="e">
        <f>E55+J55</f>
        <v>#REF!</v>
      </c>
    </row>
    <row r="56" spans="1:16" ht="27" hidden="1" customHeight="1">
      <c r="A56" s="52"/>
      <c r="B56" s="52"/>
      <c r="C56" s="52"/>
      <c r="D56" s="53"/>
      <c r="E56" s="54" t="e">
        <f>+#REF!+#REF!</f>
        <v>#REF!</v>
      </c>
      <c r="F56" s="54"/>
      <c r="G56" s="54"/>
      <c r="H56" s="54"/>
      <c r="I56" s="54"/>
      <c r="J56" s="54"/>
      <c r="K56" s="54"/>
      <c r="L56" s="54"/>
      <c r="M56" s="54"/>
      <c r="N56" s="54"/>
      <c r="O56" s="54">
        <f t="shared" si="3"/>
        <v>0</v>
      </c>
      <c r="P56" s="54" t="e">
        <f>E56+J56</f>
        <v>#REF!</v>
      </c>
    </row>
    <row r="57" spans="1:16" hidden="1">
      <c r="A57" s="60"/>
      <c r="B57" s="60"/>
      <c r="C57" s="60"/>
      <c r="D57" s="57"/>
      <c r="E57" s="54" t="e">
        <f>+#REF!+#REF!</f>
        <v>#REF!</v>
      </c>
      <c r="F57" s="54"/>
      <c r="G57" s="54"/>
      <c r="H57" s="54"/>
      <c r="I57" s="54"/>
      <c r="J57" s="54">
        <f t="shared" ref="J57:N57" si="11">J53+J58</f>
        <v>3288.277</v>
      </c>
      <c r="K57" s="54">
        <f t="shared" si="11"/>
        <v>3288.277</v>
      </c>
      <c r="L57" s="54">
        <f t="shared" si="11"/>
        <v>0</v>
      </c>
      <c r="M57" s="54">
        <f t="shared" si="11"/>
        <v>0</v>
      </c>
      <c r="N57" s="54">
        <f t="shared" si="11"/>
        <v>0</v>
      </c>
      <c r="O57" s="54">
        <f t="shared" si="3"/>
        <v>3288.277</v>
      </c>
      <c r="P57" s="54" t="e">
        <f>E57+J57</f>
        <v>#REF!</v>
      </c>
    </row>
    <row r="58" spans="1:16" ht="27" hidden="1" customHeight="1">
      <c r="A58" s="52"/>
      <c r="B58" s="52" t="s">
        <v>158</v>
      </c>
      <c r="C58" s="52"/>
      <c r="D58" s="68" t="s">
        <v>159</v>
      </c>
      <c r="E58" s="54"/>
      <c r="F58" s="54"/>
      <c r="G58" s="54" t="s">
        <v>160</v>
      </c>
      <c r="H58" s="54"/>
      <c r="I58" s="54" t="s">
        <v>160</v>
      </c>
      <c r="J58" s="54">
        <f>L58+O58</f>
        <v>0</v>
      </c>
      <c r="K58" s="54"/>
      <c r="L58" s="54"/>
      <c r="M58" s="54"/>
      <c r="N58" s="54"/>
      <c r="O58" s="54">
        <f t="shared" si="3"/>
        <v>0</v>
      </c>
      <c r="P58" s="54">
        <f>E58+J58</f>
        <v>0</v>
      </c>
    </row>
    <row r="59" spans="1:16" ht="27" hidden="1" customHeight="1">
      <c r="A59" s="52"/>
      <c r="B59" s="52"/>
      <c r="C59" s="52"/>
      <c r="D59" s="53"/>
      <c r="E59" s="54" t="e">
        <f>#REF!+#REF!</f>
        <v>#REF!</v>
      </c>
      <c r="F59" s="54"/>
      <c r="G59" s="54"/>
      <c r="H59" s="54"/>
      <c r="I59" s="54"/>
      <c r="J59" s="54">
        <f>L59+O59</f>
        <v>0</v>
      </c>
      <c r="K59" s="54"/>
      <c r="L59" s="54"/>
      <c r="M59" s="54"/>
      <c r="N59" s="54"/>
      <c r="O59" s="54">
        <f t="shared" si="3"/>
        <v>0</v>
      </c>
      <c r="P59" s="54" t="e">
        <f>E59+J59</f>
        <v>#REF!</v>
      </c>
    </row>
    <row r="60" spans="1:16" ht="27" hidden="1" customHeight="1">
      <c r="A60" s="60"/>
      <c r="B60" s="60"/>
      <c r="C60" s="60"/>
      <c r="D60" s="57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4">
        <f t="shared" si="3"/>
        <v>0</v>
      </c>
      <c r="P60" s="51"/>
    </row>
    <row r="61" spans="1:16" hidden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54">
        <f t="shared" si="3"/>
        <v>0</v>
      </c>
      <c r="P61" s="69"/>
    </row>
    <row r="62" spans="1:16" ht="27" hidden="1" customHeight="1" outlineLevel="1">
      <c r="A62" s="60"/>
      <c r="B62" s="60">
        <v>180000</v>
      </c>
      <c r="C62" s="60"/>
      <c r="D62" s="57" t="s">
        <v>161</v>
      </c>
      <c r="E62" s="54" t="e">
        <f>+#REF!+#REF!</f>
        <v>#REF!</v>
      </c>
      <c r="F62" s="54"/>
      <c r="G62" s="54">
        <f t="shared" ref="G62:N62" si="12">+G63</f>
        <v>0</v>
      </c>
      <c r="H62" s="54"/>
      <c r="I62" s="54">
        <f t="shared" si="12"/>
        <v>0</v>
      </c>
      <c r="J62" s="54">
        <f>+J63</f>
        <v>0</v>
      </c>
      <c r="K62" s="54">
        <f t="shared" si="12"/>
        <v>0</v>
      </c>
      <c r="L62" s="54">
        <f t="shared" si="12"/>
        <v>0</v>
      </c>
      <c r="M62" s="54">
        <f t="shared" si="12"/>
        <v>0</v>
      </c>
      <c r="N62" s="54">
        <f t="shared" si="12"/>
        <v>0</v>
      </c>
      <c r="O62" s="54">
        <f t="shared" si="3"/>
        <v>0</v>
      </c>
      <c r="P62" s="54" t="e">
        <f t="shared" ref="P62:P69" si="13">E62+J62</f>
        <v>#REF!</v>
      </c>
    </row>
    <row r="63" spans="1:16" ht="27" hidden="1" customHeight="1" outlineLevel="1">
      <c r="A63" s="52"/>
      <c r="B63" s="52">
        <v>180109</v>
      </c>
      <c r="C63" s="52"/>
      <c r="D63" s="53" t="s">
        <v>162</v>
      </c>
      <c r="E63" s="54" t="e">
        <f>+#REF!+#REF!</f>
        <v>#REF!</v>
      </c>
      <c r="F63" s="54"/>
      <c r="G63" s="54"/>
      <c r="H63" s="54"/>
      <c r="I63" s="54"/>
      <c r="J63" s="54">
        <f>+L63+O63</f>
        <v>0</v>
      </c>
      <c r="K63" s="54"/>
      <c r="L63" s="54"/>
      <c r="M63" s="54"/>
      <c r="N63" s="54"/>
      <c r="O63" s="54">
        <f t="shared" si="3"/>
        <v>0</v>
      </c>
      <c r="P63" s="54" t="e">
        <f t="shared" si="13"/>
        <v>#REF!</v>
      </c>
    </row>
    <row r="64" spans="1:16" ht="27" hidden="1" customHeight="1" outlineLevel="1">
      <c r="A64" s="60"/>
      <c r="B64" s="60">
        <v>200000</v>
      </c>
      <c r="C64" s="60"/>
      <c r="D64" s="57" t="s">
        <v>163</v>
      </c>
      <c r="E64" s="54" t="e">
        <f>+#REF!+#REF!</f>
        <v>#REF!</v>
      </c>
      <c r="F64" s="54"/>
      <c r="G64" s="54">
        <f>+G66</f>
        <v>0</v>
      </c>
      <c r="H64" s="54"/>
      <c r="I64" s="54">
        <f>+I66</f>
        <v>0</v>
      </c>
      <c r="J64" s="54">
        <f t="shared" ref="J64:N64" si="14">J65+J66</f>
        <v>0</v>
      </c>
      <c r="K64" s="54">
        <f>K65+K66</f>
        <v>0</v>
      </c>
      <c r="L64" s="54">
        <f t="shared" si="14"/>
        <v>0</v>
      </c>
      <c r="M64" s="54">
        <f t="shared" si="14"/>
        <v>0</v>
      </c>
      <c r="N64" s="54">
        <f t="shared" si="14"/>
        <v>0</v>
      </c>
      <c r="O64" s="54">
        <f t="shared" si="3"/>
        <v>0</v>
      </c>
      <c r="P64" s="54" t="e">
        <f t="shared" si="13"/>
        <v>#REF!</v>
      </c>
    </row>
    <row r="65" spans="1:17" ht="27" hidden="1" customHeight="1" outlineLevel="1">
      <c r="A65" s="52"/>
      <c r="B65" s="52" t="s">
        <v>164</v>
      </c>
      <c r="C65" s="52"/>
      <c r="D65" s="68" t="s">
        <v>165</v>
      </c>
      <c r="E65" s="54"/>
      <c r="F65" s="54"/>
      <c r="G65" s="54"/>
      <c r="H65" s="54"/>
      <c r="I65" s="54"/>
      <c r="J65" s="54">
        <f>+L65+O65</f>
        <v>0</v>
      </c>
      <c r="K65" s="54"/>
      <c r="L65" s="54"/>
      <c r="M65" s="54"/>
      <c r="N65" s="54"/>
      <c r="O65" s="54">
        <f t="shared" si="3"/>
        <v>0</v>
      </c>
      <c r="P65" s="54">
        <f t="shared" si="13"/>
        <v>0</v>
      </c>
    </row>
    <row r="66" spans="1:17" ht="27" hidden="1" customHeight="1" outlineLevel="1">
      <c r="A66" s="52"/>
      <c r="B66" s="52" t="s">
        <v>166</v>
      </c>
      <c r="C66" s="52"/>
      <c r="D66" s="68" t="s">
        <v>167</v>
      </c>
      <c r="E66" s="54" t="e">
        <f>+#REF!+#REF!</f>
        <v>#REF!</v>
      </c>
      <c r="F66" s="54"/>
      <c r="G66" s="54"/>
      <c r="H66" s="54"/>
      <c r="I66" s="54"/>
      <c r="J66" s="54">
        <f>+L66+O66</f>
        <v>0</v>
      </c>
      <c r="K66" s="54"/>
      <c r="L66" s="54"/>
      <c r="M66" s="54"/>
      <c r="N66" s="54"/>
      <c r="O66" s="54">
        <f t="shared" si="3"/>
        <v>0</v>
      </c>
      <c r="P66" s="54" t="e">
        <f t="shared" si="13"/>
        <v>#REF!</v>
      </c>
    </row>
    <row r="67" spans="1:17" s="71" customFormat="1" ht="27" hidden="1" customHeight="1" outlineLevel="1">
      <c r="A67" s="60"/>
      <c r="B67" s="60" t="s">
        <v>168</v>
      </c>
      <c r="C67" s="60"/>
      <c r="D67" s="57" t="s">
        <v>169</v>
      </c>
      <c r="E67" s="54" t="e">
        <f>+#REF!+#REF!</f>
        <v>#REF!</v>
      </c>
      <c r="F67" s="54"/>
      <c r="G67" s="54"/>
      <c r="H67" s="54"/>
      <c r="I67" s="54"/>
      <c r="J67" s="54">
        <f>+L67+O67</f>
        <v>0</v>
      </c>
      <c r="K67" s="54"/>
      <c r="L67" s="54"/>
      <c r="M67" s="54"/>
      <c r="N67" s="54"/>
      <c r="O67" s="54">
        <f t="shared" si="3"/>
        <v>0</v>
      </c>
      <c r="P67" s="54" t="e">
        <f t="shared" si="13"/>
        <v>#REF!</v>
      </c>
      <c r="Q67" s="70"/>
    </row>
    <row r="68" spans="1:17" collapsed="1">
      <c r="A68" s="273" t="s">
        <v>170</v>
      </c>
      <c r="B68" s="274"/>
      <c r="C68" s="275"/>
      <c r="D68" s="57" t="s">
        <v>171</v>
      </c>
      <c r="E68" s="51">
        <f>E69+E70</f>
        <v>50</v>
      </c>
      <c r="F68" s="51">
        <f t="shared" ref="F68:N68" si="15">F69+F70</f>
        <v>0</v>
      </c>
      <c r="G68" s="51">
        <f t="shared" si="15"/>
        <v>0</v>
      </c>
      <c r="H68" s="51">
        <f t="shared" si="15"/>
        <v>0</v>
      </c>
      <c r="I68" s="51">
        <f t="shared" si="15"/>
        <v>0</v>
      </c>
      <c r="J68" s="51">
        <f t="shared" si="15"/>
        <v>30</v>
      </c>
      <c r="K68" s="51">
        <f t="shared" si="15"/>
        <v>0</v>
      </c>
      <c r="L68" s="51">
        <f t="shared" si="15"/>
        <v>30</v>
      </c>
      <c r="M68" s="51">
        <f t="shared" si="15"/>
        <v>0</v>
      </c>
      <c r="N68" s="51">
        <f t="shared" si="15"/>
        <v>0</v>
      </c>
      <c r="O68" s="54">
        <f t="shared" si="3"/>
        <v>0</v>
      </c>
      <c r="P68" s="51">
        <f t="shared" si="13"/>
        <v>80</v>
      </c>
    </row>
    <row r="69" spans="1:17" ht="27.75" customHeight="1">
      <c r="A69" s="72" t="s">
        <v>172</v>
      </c>
      <c r="B69" s="72" t="s">
        <v>173</v>
      </c>
      <c r="C69" s="72" t="s">
        <v>174</v>
      </c>
      <c r="D69" s="59" t="s">
        <v>175</v>
      </c>
      <c r="E69" s="54"/>
      <c r="F69" s="54"/>
      <c r="G69" s="54"/>
      <c r="H69" s="54"/>
      <c r="I69" s="54"/>
      <c r="J69" s="54">
        <f>L69</f>
        <v>30</v>
      </c>
      <c r="K69" s="54"/>
      <c r="L69" s="54">
        <v>30</v>
      </c>
      <c r="M69" s="54"/>
      <c r="N69" s="54"/>
      <c r="O69" s="54">
        <f t="shared" si="3"/>
        <v>0</v>
      </c>
      <c r="P69" s="54">
        <f t="shared" si="13"/>
        <v>30</v>
      </c>
    </row>
    <row r="70" spans="1:17" ht="21" customHeight="1">
      <c r="A70" s="52" t="s">
        <v>176</v>
      </c>
      <c r="B70" s="52" t="s">
        <v>177</v>
      </c>
      <c r="C70" s="52" t="s">
        <v>103</v>
      </c>
      <c r="D70" s="56" t="s">
        <v>178</v>
      </c>
      <c r="E70" s="54">
        <v>50</v>
      </c>
      <c r="F70" s="54"/>
      <c r="G70" s="54"/>
      <c r="H70" s="54"/>
      <c r="I70" s="54"/>
      <c r="J70" s="54"/>
      <c r="K70" s="54"/>
      <c r="L70" s="54"/>
      <c r="M70" s="54"/>
      <c r="N70" s="54"/>
      <c r="O70" s="54">
        <f t="shared" si="3"/>
        <v>0</v>
      </c>
      <c r="P70" s="54">
        <f>E70</f>
        <v>50</v>
      </c>
    </row>
    <row r="71" spans="1:17" ht="27" hidden="1" customHeight="1">
      <c r="A71" s="52"/>
      <c r="B71" s="52"/>
      <c r="C71" s="52"/>
      <c r="D71" s="59"/>
      <c r="E71" s="54" t="e">
        <f>+#REF!+#REF!</f>
        <v>#REF!</v>
      </c>
      <c r="F71" s="54"/>
      <c r="G71" s="54"/>
      <c r="H71" s="54"/>
      <c r="I71" s="54"/>
      <c r="J71" s="54"/>
      <c r="K71" s="54"/>
      <c r="L71" s="54"/>
      <c r="M71" s="54"/>
      <c r="N71" s="54"/>
      <c r="O71" s="54">
        <f t="shared" si="3"/>
        <v>0</v>
      </c>
      <c r="P71" s="54" t="e">
        <f t="shared" ref="P71:P76" si="16">+E71+J71</f>
        <v>#REF!</v>
      </c>
    </row>
    <row r="72" spans="1:17" ht="27" hidden="1" customHeight="1">
      <c r="A72" s="52"/>
      <c r="B72" s="52"/>
      <c r="C72" s="52"/>
      <c r="D72" s="59"/>
      <c r="E72" s="54" t="e">
        <f>+#REF!+#REF!</f>
        <v>#REF!</v>
      </c>
      <c r="F72" s="54"/>
      <c r="G72" s="54"/>
      <c r="H72" s="54"/>
      <c r="I72" s="54"/>
      <c r="J72" s="54"/>
      <c r="K72" s="54"/>
      <c r="L72" s="54"/>
      <c r="M72" s="54"/>
      <c r="N72" s="54"/>
      <c r="O72" s="54">
        <f t="shared" si="3"/>
        <v>0</v>
      </c>
      <c r="P72" s="54" t="e">
        <f t="shared" si="16"/>
        <v>#REF!</v>
      </c>
    </row>
    <row r="73" spans="1:17" ht="27" hidden="1" customHeight="1">
      <c r="A73" s="73"/>
      <c r="B73" s="73"/>
      <c r="C73" s="73"/>
      <c r="D73" s="56"/>
      <c r="E73" s="54" t="e">
        <f>+#REF!+#REF!</f>
        <v>#REF!</v>
      </c>
      <c r="F73" s="54"/>
      <c r="G73" s="54"/>
      <c r="H73" s="54"/>
      <c r="I73" s="54"/>
      <c r="J73" s="54"/>
      <c r="K73" s="54"/>
      <c r="L73" s="54"/>
      <c r="M73" s="54"/>
      <c r="N73" s="54"/>
      <c r="O73" s="54">
        <f t="shared" si="3"/>
        <v>0</v>
      </c>
      <c r="P73" s="54" t="e">
        <f t="shared" si="16"/>
        <v>#REF!</v>
      </c>
    </row>
    <row r="74" spans="1:17" ht="27" hidden="1" customHeight="1" outlineLevel="1">
      <c r="A74" s="52"/>
      <c r="B74" s="52"/>
      <c r="C74" s="52"/>
      <c r="D74" s="74"/>
      <c r="E74" s="54" t="e">
        <f>+#REF!+#REF!</f>
        <v>#REF!</v>
      </c>
      <c r="F74" s="54"/>
      <c r="G74" s="54"/>
      <c r="H74" s="54"/>
      <c r="I74" s="54"/>
      <c r="J74" s="54"/>
      <c r="K74" s="54"/>
      <c r="L74" s="54"/>
      <c r="M74" s="54"/>
      <c r="N74" s="54"/>
      <c r="O74" s="54">
        <f t="shared" si="3"/>
        <v>0</v>
      </c>
      <c r="P74" s="54" t="e">
        <f t="shared" si="16"/>
        <v>#REF!</v>
      </c>
    </row>
    <row r="75" spans="1:17" ht="27" hidden="1" customHeight="1" outlineLevel="1">
      <c r="A75" s="52"/>
      <c r="B75" s="52"/>
      <c r="C75" s="52"/>
      <c r="D75" s="74"/>
      <c r="E75" s="54" t="e">
        <f>+#REF!+#REF!</f>
        <v>#REF!</v>
      </c>
      <c r="F75" s="54"/>
      <c r="G75" s="54"/>
      <c r="H75" s="54"/>
      <c r="I75" s="54"/>
      <c r="J75" s="54"/>
      <c r="K75" s="54"/>
      <c r="L75" s="54"/>
      <c r="M75" s="54"/>
      <c r="N75" s="54"/>
      <c r="O75" s="54">
        <f t="shared" si="3"/>
        <v>0</v>
      </c>
      <c r="P75" s="54" t="e">
        <f t="shared" si="16"/>
        <v>#REF!</v>
      </c>
    </row>
    <row r="76" spans="1:17" ht="27" hidden="1" customHeight="1" outlineLevel="1">
      <c r="A76" s="52"/>
      <c r="B76" s="52"/>
      <c r="C76" s="52"/>
      <c r="D76" s="74"/>
      <c r="E76" s="54" t="e">
        <f>+#REF!+#REF!</f>
        <v>#REF!</v>
      </c>
      <c r="F76" s="54"/>
      <c r="G76" s="54"/>
      <c r="H76" s="54"/>
      <c r="I76" s="54"/>
      <c r="J76" s="54"/>
      <c r="K76" s="54"/>
      <c r="L76" s="54"/>
      <c r="M76" s="54"/>
      <c r="N76" s="54"/>
      <c r="O76" s="54">
        <f t="shared" si="3"/>
        <v>0</v>
      </c>
      <c r="P76" s="54" t="e">
        <f t="shared" si="16"/>
        <v>#REF!</v>
      </c>
    </row>
    <row r="77" spans="1:17" ht="15.75" customHeight="1" collapsed="1">
      <c r="A77" s="309" t="s">
        <v>179</v>
      </c>
      <c r="B77" s="310"/>
      <c r="C77" s="310"/>
      <c r="D77" s="311"/>
      <c r="E77" s="54">
        <f>E12+E32+E35+E37+E39+E45+E48+E51+E68</f>
        <v>19388.589</v>
      </c>
      <c r="F77" s="54">
        <f t="shared" ref="F77:N77" si="17">F12+F32+F35+F37+F39+F45+F48+F51+F68</f>
        <v>17288.351999999999</v>
      </c>
      <c r="G77" s="54">
        <f t="shared" si="17"/>
        <v>8099.2870000000003</v>
      </c>
      <c r="H77" s="54">
        <f t="shared" si="17"/>
        <v>1645.0500000000002</v>
      </c>
      <c r="I77" s="54">
        <f t="shared" si="17"/>
        <v>0</v>
      </c>
      <c r="J77" s="54">
        <f t="shared" si="17"/>
        <v>15594.673000000001</v>
      </c>
      <c r="K77" s="54">
        <f t="shared" si="17"/>
        <v>15544.673000000001</v>
      </c>
      <c r="L77" s="54">
        <f t="shared" si="17"/>
        <v>50</v>
      </c>
      <c r="M77" s="54">
        <f t="shared" si="17"/>
        <v>0</v>
      </c>
      <c r="N77" s="54">
        <f t="shared" si="17"/>
        <v>0</v>
      </c>
      <c r="O77" s="54">
        <f t="shared" ref="O77" si="18">K77</f>
        <v>15544.673000000001</v>
      </c>
      <c r="P77" s="54">
        <f>E77+J77</f>
        <v>34983.262000000002</v>
      </c>
      <c r="Q77" s="116"/>
    </row>
    <row r="78" spans="1:17" s="80" customFormat="1" ht="36.75" customHeight="1">
      <c r="A78" s="75"/>
      <c r="B78" s="75"/>
      <c r="C78" s="76"/>
      <c r="D78" s="76" t="s">
        <v>180</v>
      </c>
      <c r="E78" s="77"/>
      <c r="F78" s="76"/>
      <c r="G78" s="77"/>
      <c r="H78" s="77"/>
      <c r="I78" s="76" t="s">
        <v>29</v>
      </c>
      <c r="J78" s="78"/>
      <c r="K78" s="77"/>
      <c r="L78" s="77"/>
      <c r="M78" s="312"/>
      <c r="N78" s="312"/>
      <c r="O78" s="79"/>
      <c r="P78" s="114"/>
      <c r="Q78" s="115"/>
    </row>
  </sheetData>
  <mergeCells count="34">
    <mergeCell ref="A48:C48"/>
    <mergeCell ref="A51:C51"/>
    <mergeCell ref="A68:C68"/>
    <mergeCell ref="A77:D77"/>
    <mergeCell ref="M78:N78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tabSelected="1" topLeftCell="C33" workbookViewId="0">
      <selection activeCell="K25" sqref="K1:K1048576"/>
    </sheetView>
  </sheetViews>
  <sheetFormatPr defaultRowHeight="12.75"/>
  <cols>
    <col min="1" max="1" width="9.140625" style="17"/>
    <col min="2" max="2" width="10.7109375" style="17" customWidth="1"/>
    <col min="3" max="3" width="11.28515625" style="17" customWidth="1"/>
    <col min="4" max="4" width="9.7109375" style="17" customWidth="1"/>
    <col min="5" max="5" width="21.85546875" style="17" customWidth="1"/>
    <col min="6" max="6" width="30.28515625" style="17" customWidth="1"/>
    <col min="7" max="7" width="12" style="17" customWidth="1"/>
    <col min="8" max="8" width="15.42578125" style="17" customWidth="1"/>
    <col min="9" max="9" width="14.42578125" style="17" customWidth="1"/>
    <col min="10" max="10" width="10.85546875" style="17" customWidth="1"/>
    <col min="11" max="11" width="0.140625" style="17" customWidth="1"/>
    <col min="12" max="257" width="9.140625" style="17"/>
    <col min="258" max="258" width="10.7109375" style="17" customWidth="1"/>
    <col min="259" max="259" width="11.28515625" style="17" customWidth="1"/>
    <col min="260" max="260" width="9.7109375" style="17" customWidth="1"/>
    <col min="261" max="261" width="21.85546875" style="17" customWidth="1"/>
    <col min="262" max="262" width="30.28515625" style="17" customWidth="1"/>
    <col min="263" max="263" width="12" style="17" customWidth="1"/>
    <col min="264" max="264" width="10.28515625" style="17" customWidth="1"/>
    <col min="265" max="265" width="10" style="17" customWidth="1"/>
    <col min="266" max="266" width="10.85546875" style="17" customWidth="1"/>
    <col min="267" max="513" width="9.140625" style="17"/>
    <col min="514" max="514" width="10.7109375" style="17" customWidth="1"/>
    <col min="515" max="515" width="11.28515625" style="17" customWidth="1"/>
    <col min="516" max="516" width="9.7109375" style="17" customWidth="1"/>
    <col min="517" max="517" width="21.85546875" style="17" customWidth="1"/>
    <col min="518" max="518" width="30.28515625" style="17" customWidth="1"/>
    <col min="519" max="519" width="12" style="17" customWidth="1"/>
    <col min="520" max="520" width="10.28515625" style="17" customWidth="1"/>
    <col min="521" max="521" width="10" style="17" customWidth="1"/>
    <col min="522" max="522" width="10.85546875" style="17" customWidth="1"/>
    <col min="523" max="769" width="9.140625" style="17"/>
    <col min="770" max="770" width="10.7109375" style="17" customWidth="1"/>
    <col min="771" max="771" width="11.28515625" style="17" customWidth="1"/>
    <col min="772" max="772" width="9.7109375" style="17" customWidth="1"/>
    <col min="773" max="773" width="21.85546875" style="17" customWidth="1"/>
    <col min="774" max="774" width="30.28515625" style="17" customWidth="1"/>
    <col min="775" max="775" width="12" style="17" customWidth="1"/>
    <col min="776" max="776" width="10.28515625" style="17" customWidth="1"/>
    <col min="777" max="777" width="10" style="17" customWidth="1"/>
    <col min="778" max="778" width="10.85546875" style="17" customWidth="1"/>
    <col min="779" max="1025" width="9.140625" style="17"/>
    <col min="1026" max="1026" width="10.7109375" style="17" customWidth="1"/>
    <col min="1027" max="1027" width="11.28515625" style="17" customWidth="1"/>
    <col min="1028" max="1028" width="9.7109375" style="17" customWidth="1"/>
    <col min="1029" max="1029" width="21.85546875" style="17" customWidth="1"/>
    <col min="1030" max="1030" width="30.28515625" style="17" customWidth="1"/>
    <col min="1031" max="1031" width="12" style="17" customWidth="1"/>
    <col min="1032" max="1032" width="10.28515625" style="17" customWidth="1"/>
    <col min="1033" max="1033" width="10" style="17" customWidth="1"/>
    <col min="1034" max="1034" width="10.85546875" style="17" customWidth="1"/>
    <col min="1035" max="1281" width="9.140625" style="17"/>
    <col min="1282" max="1282" width="10.7109375" style="17" customWidth="1"/>
    <col min="1283" max="1283" width="11.28515625" style="17" customWidth="1"/>
    <col min="1284" max="1284" width="9.7109375" style="17" customWidth="1"/>
    <col min="1285" max="1285" width="21.85546875" style="17" customWidth="1"/>
    <col min="1286" max="1286" width="30.28515625" style="17" customWidth="1"/>
    <col min="1287" max="1287" width="12" style="17" customWidth="1"/>
    <col min="1288" max="1288" width="10.28515625" style="17" customWidth="1"/>
    <col min="1289" max="1289" width="10" style="17" customWidth="1"/>
    <col min="1290" max="1290" width="10.85546875" style="17" customWidth="1"/>
    <col min="1291" max="1537" width="9.140625" style="17"/>
    <col min="1538" max="1538" width="10.7109375" style="17" customWidth="1"/>
    <col min="1539" max="1539" width="11.28515625" style="17" customWidth="1"/>
    <col min="1540" max="1540" width="9.7109375" style="17" customWidth="1"/>
    <col min="1541" max="1541" width="21.85546875" style="17" customWidth="1"/>
    <col min="1542" max="1542" width="30.28515625" style="17" customWidth="1"/>
    <col min="1543" max="1543" width="12" style="17" customWidth="1"/>
    <col min="1544" max="1544" width="10.28515625" style="17" customWidth="1"/>
    <col min="1545" max="1545" width="10" style="17" customWidth="1"/>
    <col min="1546" max="1546" width="10.85546875" style="17" customWidth="1"/>
    <col min="1547" max="1793" width="9.140625" style="17"/>
    <col min="1794" max="1794" width="10.7109375" style="17" customWidth="1"/>
    <col min="1795" max="1795" width="11.28515625" style="17" customWidth="1"/>
    <col min="1796" max="1796" width="9.7109375" style="17" customWidth="1"/>
    <col min="1797" max="1797" width="21.85546875" style="17" customWidth="1"/>
    <col min="1798" max="1798" width="30.28515625" style="17" customWidth="1"/>
    <col min="1799" max="1799" width="12" style="17" customWidth="1"/>
    <col min="1800" max="1800" width="10.28515625" style="17" customWidth="1"/>
    <col min="1801" max="1801" width="10" style="17" customWidth="1"/>
    <col min="1802" max="1802" width="10.85546875" style="17" customWidth="1"/>
    <col min="1803" max="2049" width="9.140625" style="17"/>
    <col min="2050" max="2050" width="10.7109375" style="17" customWidth="1"/>
    <col min="2051" max="2051" width="11.28515625" style="17" customWidth="1"/>
    <col min="2052" max="2052" width="9.7109375" style="17" customWidth="1"/>
    <col min="2053" max="2053" width="21.85546875" style="17" customWidth="1"/>
    <col min="2054" max="2054" width="30.28515625" style="17" customWidth="1"/>
    <col min="2055" max="2055" width="12" style="17" customWidth="1"/>
    <col min="2056" max="2056" width="10.28515625" style="17" customWidth="1"/>
    <col min="2057" max="2057" width="10" style="17" customWidth="1"/>
    <col min="2058" max="2058" width="10.85546875" style="17" customWidth="1"/>
    <col min="2059" max="2305" width="9.140625" style="17"/>
    <col min="2306" max="2306" width="10.7109375" style="17" customWidth="1"/>
    <col min="2307" max="2307" width="11.28515625" style="17" customWidth="1"/>
    <col min="2308" max="2308" width="9.7109375" style="17" customWidth="1"/>
    <col min="2309" max="2309" width="21.85546875" style="17" customWidth="1"/>
    <col min="2310" max="2310" width="30.28515625" style="17" customWidth="1"/>
    <col min="2311" max="2311" width="12" style="17" customWidth="1"/>
    <col min="2312" max="2312" width="10.28515625" style="17" customWidth="1"/>
    <col min="2313" max="2313" width="10" style="17" customWidth="1"/>
    <col min="2314" max="2314" width="10.85546875" style="17" customWidth="1"/>
    <col min="2315" max="2561" width="9.140625" style="17"/>
    <col min="2562" max="2562" width="10.7109375" style="17" customWidth="1"/>
    <col min="2563" max="2563" width="11.28515625" style="17" customWidth="1"/>
    <col min="2564" max="2564" width="9.7109375" style="17" customWidth="1"/>
    <col min="2565" max="2565" width="21.85546875" style="17" customWidth="1"/>
    <col min="2566" max="2566" width="30.28515625" style="17" customWidth="1"/>
    <col min="2567" max="2567" width="12" style="17" customWidth="1"/>
    <col min="2568" max="2568" width="10.28515625" style="17" customWidth="1"/>
    <col min="2569" max="2569" width="10" style="17" customWidth="1"/>
    <col min="2570" max="2570" width="10.85546875" style="17" customWidth="1"/>
    <col min="2571" max="2817" width="9.140625" style="17"/>
    <col min="2818" max="2818" width="10.7109375" style="17" customWidth="1"/>
    <col min="2819" max="2819" width="11.28515625" style="17" customWidth="1"/>
    <col min="2820" max="2820" width="9.7109375" style="17" customWidth="1"/>
    <col min="2821" max="2821" width="21.85546875" style="17" customWidth="1"/>
    <col min="2822" max="2822" width="30.28515625" style="17" customWidth="1"/>
    <col min="2823" max="2823" width="12" style="17" customWidth="1"/>
    <col min="2824" max="2824" width="10.28515625" style="17" customWidth="1"/>
    <col min="2825" max="2825" width="10" style="17" customWidth="1"/>
    <col min="2826" max="2826" width="10.85546875" style="17" customWidth="1"/>
    <col min="2827" max="3073" width="9.140625" style="17"/>
    <col min="3074" max="3074" width="10.7109375" style="17" customWidth="1"/>
    <col min="3075" max="3075" width="11.28515625" style="17" customWidth="1"/>
    <col min="3076" max="3076" width="9.7109375" style="17" customWidth="1"/>
    <col min="3077" max="3077" width="21.85546875" style="17" customWidth="1"/>
    <col min="3078" max="3078" width="30.28515625" style="17" customWidth="1"/>
    <col min="3079" max="3079" width="12" style="17" customWidth="1"/>
    <col min="3080" max="3080" width="10.28515625" style="17" customWidth="1"/>
    <col min="3081" max="3081" width="10" style="17" customWidth="1"/>
    <col min="3082" max="3082" width="10.85546875" style="17" customWidth="1"/>
    <col min="3083" max="3329" width="9.140625" style="17"/>
    <col min="3330" max="3330" width="10.7109375" style="17" customWidth="1"/>
    <col min="3331" max="3331" width="11.28515625" style="17" customWidth="1"/>
    <col min="3332" max="3332" width="9.7109375" style="17" customWidth="1"/>
    <col min="3333" max="3333" width="21.85546875" style="17" customWidth="1"/>
    <col min="3334" max="3334" width="30.28515625" style="17" customWidth="1"/>
    <col min="3335" max="3335" width="12" style="17" customWidth="1"/>
    <col min="3336" max="3336" width="10.28515625" style="17" customWidth="1"/>
    <col min="3337" max="3337" width="10" style="17" customWidth="1"/>
    <col min="3338" max="3338" width="10.85546875" style="17" customWidth="1"/>
    <col min="3339" max="3585" width="9.140625" style="17"/>
    <col min="3586" max="3586" width="10.7109375" style="17" customWidth="1"/>
    <col min="3587" max="3587" width="11.28515625" style="17" customWidth="1"/>
    <col min="3588" max="3588" width="9.7109375" style="17" customWidth="1"/>
    <col min="3589" max="3589" width="21.85546875" style="17" customWidth="1"/>
    <col min="3590" max="3590" width="30.28515625" style="17" customWidth="1"/>
    <col min="3591" max="3591" width="12" style="17" customWidth="1"/>
    <col min="3592" max="3592" width="10.28515625" style="17" customWidth="1"/>
    <col min="3593" max="3593" width="10" style="17" customWidth="1"/>
    <col min="3594" max="3594" width="10.85546875" style="17" customWidth="1"/>
    <col min="3595" max="3841" width="9.140625" style="17"/>
    <col min="3842" max="3842" width="10.7109375" style="17" customWidth="1"/>
    <col min="3843" max="3843" width="11.28515625" style="17" customWidth="1"/>
    <col min="3844" max="3844" width="9.7109375" style="17" customWidth="1"/>
    <col min="3845" max="3845" width="21.85546875" style="17" customWidth="1"/>
    <col min="3846" max="3846" width="30.28515625" style="17" customWidth="1"/>
    <col min="3847" max="3847" width="12" style="17" customWidth="1"/>
    <col min="3848" max="3848" width="10.28515625" style="17" customWidth="1"/>
    <col min="3849" max="3849" width="10" style="17" customWidth="1"/>
    <col min="3850" max="3850" width="10.85546875" style="17" customWidth="1"/>
    <col min="3851" max="4097" width="9.140625" style="17"/>
    <col min="4098" max="4098" width="10.7109375" style="17" customWidth="1"/>
    <col min="4099" max="4099" width="11.28515625" style="17" customWidth="1"/>
    <col min="4100" max="4100" width="9.7109375" style="17" customWidth="1"/>
    <col min="4101" max="4101" width="21.85546875" style="17" customWidth="1"/>
    <col min="4102" max="4102" width="30.28515625" style="17" customWidth="1"/>
    <col min="4103" max="4103" width="12" style="17" customWidth="1"/>
    <col min="4104" max="4104" width="10.28515625" style="17" customWidth="1"/>
    <col min="4105" max="4105" width="10" style="17" customWidth="1"/>
    <col min="4106" max="4106" width="10.85546875" style="17" customWidth="1"/>
    <col min="4107" max="4353" width="9.140625" style="17"/>
    <col min="4354" max="4354" width="10.7109375" style="17" customWidth="1"/>
    <col min="4355" max="4355" width="11.28515625" style="17" customWidth="1"/>
    <col min="4356" max="4356" width="9.7109375" style="17" customWidth="1"/>
    <col min="4357" max="4357" width="21.85546875" style="17" customWidth="1"/>
    <col min="4358" max="4358" width="30.28515625" style="17" customWidth="1"/>
    <col min="4359" max="4359" width="12" style="17" customWidth="1"/>
    <col min="4360" max="4360" width="10.28515625" style="17" customWidth="1"/>
    <col min="4361" max="4361" width="10" style="17" customWidth="1"/>
    <col min="4362" max="4362" width="10.85546875" style="17" customWidth="1"/>
    <col min="4363" max="4609" width="9.140625" style="17"/>
    <col min="4610" max="4610" width="10.7109375" style="17" customWidth="1"/>
    <col min="4611" max="4611" width="11.28515625" style="17" customWidth="1"/>
    <col min="4612" max="4612" width="9.7109375" style="17" customWidth="1"/>
    <col min="4613" max="4613" width="21.85546875" style="17" customWidth="1"/>
    <col min="4614" max="4614" width="30.28515625" style="17" customWidth="1"/>
    <col min="4615" max="4615" width="12" style="17" customWidth="1"/>
    <col min="4616" max="4616" width="10.28515625" style="17" customWidth="1"/>
    <col min="4617" max="4617" width="10" style="17" customWidth="1"/>
    <col min="4618" max="4618" width="10.85546875" style="17" customWidth="1"/>
    <col min="4619" max="4865" width="9.140625" style="17"/>
    <col min="4866" max="4866" width="10.7109375" style="17" customWidth="1"/>
    <col min="4867" max="4867" width="11.28515625" style="17" customWidth="1"/>
    <col min="4868" max="4868" width="9.7109375" style="17" customWidth="1"/>
    <col min="4869" max="4869" width="21.85546875" style="17" customWidth="1"/>
    <col min="4870" max="4870" width="30.28515625" style="17" customWidth="1"/>
    <col min="4871" max="4871" width="12" style="17" customWidth="1"/>
    <col min="4872" max="4872" width="10.28515625" style="17" customWidth="1"/>
    <col min="4873" max="4873" width="10" style="17" customWidth="1"/>
    <col min="4874" max="4874" width="10.85546875" style="17" customWidth="1"/>
    <col min="4875" max="5121" width="9.140625" style="17"/>
    <col min="5122" max="5122" width="10.7109375" style="17" customWidth="1"/>
    <col min="5123" max="5123" width="11.28515625" style="17" customWidth="1"/>
    <col min="5124" max="5124" width="9.7109375" style="17" customWidth="1"/>
    <col min="5125" max="5125" width="21.85546875" style="17" customWidth="1"/>
    <col min="5126" max="5126" width="30.28515625" style="17" customWidth="1"/>
    <col min="5127" max="5127" width="12" style="17" customWidth="1"/>
    <col min="5128" max="5128" width="10.28515625" style="17" customWidth="1"/>
    <col min="5129" max="5129" width="10" style="17" customWidth="1"/>
    <col min="5130" max="5130" width="10.85546875" style="17" customWidth="1"/>
    <col min="5131" max="5377" width="9.140625" style="17"/>
    <col min="5378" max="5378" width="10.7109375" style="17" customWidth="1"/>
    <col min="5379" max="5379" width="11.28515625" style="17" customWidth="1"/>
    <col min="5380" max="5380" width="9.7109375" style="17" customWidth="1"/>
    <col min="5381" max="5381" width="21.85546875" style="17" customWidth="1"/>
    <col min="5382" max="5382" width="30.28515625" style="17" customWidth="1"/>
    <col min="5383" max="5383" width="12" style="17" customWidth="1"/>
    <col min="5384" max="5384" width="10.28515625" style="17" customWidth="1"/>
    <col min="5385" max="5385" width="10" style="17" customWidth="1"/>
    <col min="5386" max="5386" width="10.85546875" style="17" customWidth="1"/>
    <col min="5387" max="5633" width="9.140625" style="17"/>
    <col min="5634" max="5634" width="10.7109375" style="17" customWidth="1"/>
    <col min="5635" max="5635" width="11.28515625" style="17" customWidth="1"/>
    <col min="5636" max="5636" width="9.7109375" style="17" customWidth="1"/>
    <col min="5637" max="5637" width="21.85546875" style="17" customWidth="1"/>
    <col min="5638" max="5638" width="30.28515625" style="17" customWidth="1"/>
    <col min="5639" max="5639" width="12" style="17" customWidth="1"/>
    <col min="5640" max="5640" width="10.28515625" style="17" customWidth="1"/>
    <col min="5641" max="5641" width="10" style="17" customWidth="1"/>
    <col min="5642" max="5642" width="10.85546875" style="17" customWidth="1"/>
    <col min="5643" max="5889" width="9.140625" style="17"/>
    <col min="5890" max="5890" width="10.7109375" style="17" customWidth="1"/>
    <col min="5891" max="5891" width="11.28515625" style="17" customWidth="1"/>
    <col min="5892" max="5892" width="9.7109375" style="17" customWidth="1"/>
    <col min="5893" max="5893" width="21.85546875" style="17" customWidth="1"/>
    <col min="5894" max="5894" width="30.28515625" style="17" customWidth="1"/>
    <col min="5895" max="5895" width="12" style="17" customWidth="1"/>
    <col min="5896" max="5896" width="10.28515625" style="17" customWidth="1"/>
    <col min="5897" max="5897" width="10" style="17" customWidth="1"/>
    <col min="5898" max="5898" width="10.85546875" style="17" customWidth="1"/>
    <col min="5899" max="6145" width="9.140625" style="17"/>
    <col min="6146" max="6146" width="10.7109375" style="17" customWidth="1"/>
    <col min="6147" max="6147" width="11.28515625" style="17" customWidth="1"/>
    <col min="6148" max="6148" width="9.7109375" style="17" customWidth="1"/>
    <col min="6149" max="6149" width="21.85546875" style="17" customWidth="1"/>
    <col min="6150" max="6150" width="30.28515625" style="17" customWidth="1"/>
    <col min="6151" max="6151" width="12" style="17" customWidth="1"/>
    <col min="6152" max="6152" width="10.28515625" style="17" customWidth="1"/>
    <col min="6153" max="6153" width="10" style="17" customWidth="1"/>
    <col min="6154" max="6154" width="10.85546875" style="17" customWidth="1"/>
    <col min="6155" max="6401" width="9.140625" style="17"/>
    <col min="6402" max="6402" width="10.7109375" style="17" customWidth="1"/>
    <col min="6403" max="6403" width="11.28515625" style="17" customWidth="1"/>
    <col min="6404" max="6404" width="9.7109375" style="17" customWidth="1"/>
    <col min="6405" max="6405" width="21.85546875" style="17" customWidth="1"/>
    <col min="6406" max="6406" width="30.28515625" style="17" customWidth="1"/>
    <col min="6407" max="6407" width="12" style="17" customWidth="1"/>
    <col min="6408" max="6408" width="10.28515625" style="17" customWidth="1"/>
    <col min="6409" max="6409" width="10" style="17" customWidth="1"/>
    <col min="6410" max="6410" width="10.85546875" style="17" customWidth="1"/>
    <col min="6411" max="6657" width="9.140625" style="17"/>
    <col min="6658" max="6658" width="10.7109375" style="17" customWidth="1"/>
    <col min="6659" max="6659" width="11.28515625" style="17" customWidth="1"/>
    <col min="6660" max="6660" width="9.7109375" style="17" customWidth="1"/>
    <col min="6661" max="6661" width="21.85546875" style="17" customWidth="1"/>
    <col min="6662" max="6662" width="30.28515625" style="17" customWidth="1"/>
    <col min="6663" max="6663" width="12" style="17" customWidth="1"/>
    <col min="6664" max="6664" width="10.28515625" style="17" customWidth="1"/>
    <col min="6665" max="6665" width="10" style="17" customWidth="1"/>
    <col min="6666" max="6666" width="10.85546875" style="17" customWidth="1"/>
    <col min="6667" max="6913" width="9.140625" style="17"/>
    <col min="6914" max="6914" width="10.7109375" style="17" customWidth="1"/>
    <col min="6915" max="6915" width="11.28515625" style="17" customWidth="1"/>
    <col min="6916" max="6916" width="9.7109375" style="17" customWidth="1"/>
    <col min="6917" max="6917" width="21.85546875" style="17" customWidth="1"/>
    <col min="6918" max="6918" width="30.28515625" style="17" customWidth="1"/>
    <col min="6919" max="6919" width="12" style="17" customWidth="1"/>
    <col min="6920" max="6920" width="10.28515625" style="17" customWidth="1"/>
    <col min="6921" max="6921" width="10" style="17" customWidth="1"/>
    <col min="6922" max="6922" width="10.85546875" style="17" customWidth="1"/>
    <col min="6923" max="7169" width="9.140625" style="17"/>
    <col min="7170" max="7170" width="10.7109375" style="17" customWidth="1"/>
    <col min="7171" max="7171" width="11.28515625" style="17" customWidth="1"/>
    <col min="7172" max="7172" width="9.7109375" style="17" customWidth="1"/>
    <col min="7173" max="7173" width="21.85546875" style="17" customWidth="1"/>
    <col min="7174" max="7174" width="30.28515625" style="17" customWidth="1"/>
    <col min="7175" max="7175" width="12" style="17" customWidth="1"/>
    <col min="7176" max="7176" width="10.28515625" style="17" customWidth="1"/>
    <col min="7177" max="7177" width="10" style="17" customWidth="1"/>
    <col min="7178" max="7178" width="10.85546875" style="17" customWidth="1"/>
    <col min="7179" max="7425" width="9.140625" style="17"/>
    <col min="7426" max="7426" width="10.7109375" style="17" customWidth="1"/>
    <col min="7427" max="7427" width="11.28515625" style="17" customWidth="1"/>
    <col min="7428" max="7428" width="9.7109375" style="17" customWidth="1"/>
    <col min="7429" max="7429" width="21.85546875" style="17" customWidth="1"/>
    <col min="7430" max="7430" width="30.28515625" style="17" customWidth="1"/>
    <col min="7431" max="7431" width="12" style="17" customWidth="1"/>
    <col min="7432" max="7432" width="10.28515625" style="17" customWidth="1"/>
    <col min="7433" max="7433" width="10" style="17" customWidth="1"/>
    <col min="7434" max="7434" width="10.85546875" style="17" customWidth="1"/>
    <col min="7435" max="7681" width="9.140625" style="17"/>
    <col min="7682" max="7682" width="10.7109375" style="17" customWidth="1"/>
    <col min="7683" max="7683" width="11.28515625" style="17" customWidth="1"/>
    <col min="7684" max="7684" width="9.7109375" style="17" customWidth="1"/>
    <col min="7685" max="7685" width="21.85546875" style="17" customWidth="1"/>
    <col min="7686" max="7686" width="30.28515625" style="17" customWidth="1"/>
    <col min="7687" max="7687" width="12" style="17" customWidth="1"/>
    <col min="7688" max="7688" width="10.28515625" style="17" customWidth="1"/>
    <col min="7689" max="7689" width="10" style="17" customWidth="1"/>
    <col min="7690" max="7690" width="10.85546875" style="17" customWidth="1"/>
    <col min="7691" max="7937" width="9.140625" style="17"/>
    <col min="7938" max="7938" width="10.7109375" style="17" customWidth="1"/>
    <col min="7939" max="7939" width="11.28515625" style="17" customWidth="1"/>
    <col min="7940" max="7940" width="9.7109375" style="17" customWidth="1"/>
    <col min="7941" max="7941" width="21.85546875" style="17" customWidth="1"/>
    <col min="7942" max="7942" width="30.28515625" style="17" customWidth="1"/>
    <col min="7943" max="7943" width="12" style="17" customWidth="1"/>
    <col min="7944" max="7944" width="10.28515625" style="17" customWidth="1"/>
    <col min="7945" max="7945" width="10" style="17" customWidth="1"/>
    <col min="7946" max="7946" width="10.85546875" style="17" customWidth="1"/>
    <col min="7947" max="8193" width="9.140625" style="17"/>
    <col min="8194" max="8194" width="10.7109375" style="17" customWidth="1"/>
    <col min="8195" max="8195" width="11.28515625" style="17" customWidth="1"/>
    <col min="8196" max="8196" width="9.7109375" style="17" customWidth="1"/>
    <col min="8197" max="8197" width="21.85546875" style="17" customWidth="1"/>
    <col min="8198" max="8198" width="30.28515625" style="17" customWidth="1"/>
    <col min="8199" max="8199" width="12" style="17" customWidth="1"/>
    <col min="8200" max="8200" width="10.28515625" style="17" customWidth="1"/>
    <col min="8201" max="8201" width="10" style="17" customWidth="1"/>
    <col min="8202" max="8202" width="10.85546875" style="17" customWidth="1"/>
    <col min="8203" max="8449" width="9.140625" style="17"/>
    <col min="8450" max="8450" width="10.7109375" style="17" customWidth="1"/>
    <col min="8451" max="8451" width="11.28515625" style="17" customWidth="1"/>
    <col min="8452" max="8452" width="9.7109375" style="17" customWidth="1"/>
    <col min="8453" max="8453" width="21.85546875" style="17" customWidth="1"/>
    <col min="8454" max="8454" width="30.28515625" style="17" customWidth="1"/>
    <col min="8455" max="8455" width="12" style="17" customWidth="1"/>
    <col min="8456" max="8456" width="10.28515625" style="17" customWidth="1"/>
    <col min="8457" max="8457" width="10" style="17" customWidth="1"/>
    <col min="8458" max="8458" width="10.85546875" style="17" customWidth="1"/>
    <col min="8459" max="8705" width="9.140625" style="17"/>
    <col min="8706" max="8706" width="10.7109375" style="17" customWidth="1"/>
    <col min="8707" max="8707" width="11.28515625" style="17" customWidth="1"/>
    <col min="8708" max="8708" width="9.7109375" style="17" customWidth="1"/>
    <col min="8709" max="8709" width="21.85546875" style="17" customWidth="1"/>
    <col min="8710" max="8710" width="30.28515625" style="17" customWidth="1"/>
    <col min="8711" max="8711" width="12" style="17" customWidth="1"/>
    <col min="8712" max="8712" width="10.28515625" style="17" customWidth="1"/>
    <col min="8713" max="8713" width="10" style="17" customWidth="1"/>
    <col min="8714" max="8714" width="10.85546875" style="17" customWidth="1"/>
    <col min="8715" max="8961" width="9.140625" style="17"/>
    <col min="8962" max="8962" width="10.7109375" style="17" customWidth="1"/>
    <col min="8963" max="8963" width="11.28515625" style="17" customWidth="1"/>
    <col min="8964" max="8964" width="9.7109375" style="17" customWidth="1"/>
    <col min="8965" max="8965" width="21.85546875" style="17" customWidth="1"/>
    <col min="8966" max="8966" width="30.28515625" style="17" customWidth="1"/>
    <col min="8967" max="8967" width="12" style="17" customWidth="1"/>
    <col min="8968" max="8968" width="10.28515625" style="17" customWidth="1"/>
    <col min="8969" max="8969" width="10" style="17" customWidth="1"/>
    <col min="8970" max="8970" width="10.85546875" style="17" customWidth="1"/>
    <col min="8971" max="9217" width="9.140625" style="17"/>
    <col min="9218" max="9218" width="10.7109375" style="17" customWidth="1"/>
    <col min="9219" max="9219" width="11.28515625" style="17" customWidth="1"/>
    <col min="9220" max="9220" width="9.7109375" style="17" customWidth="1"/>
    <col min="9221" max="9221" width="21.85546875" style="17" customWidth="1"/>
    <col min="9222" max="9222" width="30.28515625" style="17" customWidth="1"/>
    <col min="9223" max="9223" width="12" style="17" customWidth="1"/>
    <col min="9224" max="9224" width="10.28515625" style="17" customWidth="1"/>
    <col min="9225" max="9225" width="10" style="17" customWidth="1"/>
    <col min="9226" max="9226" width="10.85546875" style="17" customWidth="1"/>
    <col min="9227" max="9473" width="9.140625" style="17"/>
    <col min="9474" max="9474" width="10.7109375" style="17" customWidth="1"/>
    <col min="9475" max="9475" width="11.28515625" style="17" customWidth="1"/>
    <col min="9476" max="9476" width="9.7109375" style="17" customWidth="1"/>
    <col min="9477" max="9477" width="21.85546875" style="17" customWidth="1"/>
    <col min="9478" max="9478" width="30.28515625" style="17" customWidth="1"/>
    <col min="9479" max="9479" width="12" style="17" customWidth="1"/>
    <col min="9480" max="9480" width="10.28515625" style="17" customWidth="1"/>
    <col min="9481" max="9481" width="10" style="17" customWidth="1"/>
    <col min="9482" max="9482" width="10.85546875" style="17" customWidth="1"/>
    <col min="9483" max="9729" width="9.140625" style="17"/>
    <col min="9730" max="9730" width="10.7109375" style="17" customWidth="1"/>
    <col min="9731" max="9731" width="11.28515625" style="17" customWidth="1"/>
    <col min="9732" max="9732" width="9.7109375" style="17" customWidth="1"/>
    <col min="9733" max="9733" width="21.85546875" style="17" customWidth="1"/>
    <col min="9734" max="9734" width="30.28515625" style="17" customWidth="1"/>
    <col min="9735" max="9735" width="12" style="17" customWidth="1"/>
    <col min="9736" max="9736" width="10.28515625" style="17" customWidth="1"/>
    <col min="9737" max="9737" width="10" style="17" customWidth="1"/>
    <col min="9738" max="9738" width="10.85546875" style="17" customWidth="1"/>
    <col min="9739" max="9985" width="9.140625" style="17"/>
    <col min="9986" max="9986" width="10.7109375" style="17" customWidth="1"/>
    <col min="9987" max="9987" width="11.28515625" style="17" customWidth="1"/>
    <col min="9988" max="9988" width="9.7109375" style="17" customWidth="1"/>
    <col min="9989" max="9989" width="21.85546875" style="17" customWidth="1"/>
    <col min="9990" max="9990" width="30.28515625" style="17" customWidth="1"/>
    <col min="9991" max="9991" width="12" style="17" customWidth="1"/>
    <col min="9992" max="9992" width="10.28515625" style="17" customWidth="1"/>
    <col min="9993" max="9993" width="10" style="17" customWidth="1"/>
    <col min="9994" max="9994" width="10.85546875" style="17" customWidth="1"/>
    <col min="9995" max="10241" width="9.140625" style="17"/>
    <col min="10242" max="10242" width="10.7109375" style="17" customWidth="1"/>
    <col min="10243" max="10243" width="11.28515625" style="17" customWidth="1"/>
    <col min="10244" max="10244" width="9.7109375" style="17" customWidth="1"/>
    <col min="10245" max="10245" width="21.85546875" style="17" customWidth="1"/>
    <col min="10246" max="10246" width="30.28515625" style="17" customWidth="1"/>
    <col min="10247" max="10247" width="12" style="17" customWidth="1"/>
    <col min="10248" max="10248" width="10.28515625" style="17" customWidth="1"/>
    <col min="10249" max="10249" width="10" style="17" customWidth="1"/>
    <col min="10250" max="10250" width="10.85546875" style="17" customWidth="1"/>
    <col min="10251" max="10497" width="9.140625" style="17"/>
    <col min="10498" max="10498" width="10.7109375" style="17" customWidth="1"/>
    <col min="10499" max="10499" width="11.28515625" style="17" customWidth="1"/>
    <col min="10500" max="10500" width="9.7109375" style="17" customWidth="1"/>
    <col min="10501" max="10501" width="21.85546875" style="17" customWidth="1"/>
    <col min="10502" max="10502" width="30.28515625" style="17" customWidth="1"/>
    <col min="10503" max="10503" width="12" style="17" customWidth="1"/>
    <col min="10504" max="10504" width="10.28515625" style="17" customWidth="1"/>
    <col min="10505" max="10505" width="10" style="17" customWidth="1"/>
    <col min="10506" max="10506" width="10.85546875" style="17" customWidth="1"/>
    <col min="10507" max="10753" width="9.140625" style="17"/>
    <col min="10754" max="10754" width="10.7109375" style="17" customWidth="1"/>
    <col min="10755" max="10755" width="11.28515625" style="17" customWidth="1"/>
    <col min="10756" max="10756" width="9.7109375" style="17" customWidth="1"/>
    <col min="10757" max="10757" width="21.85546875" style="17" customWidth="1"/>
    <col min="10758" max="10758" width="30.28515625" style="17" customWidth="1"/>
    <col min="10759" max="10759" width="12" style="17" customWidth="1"/>
    <col min="10760" max="10760" width="10.28515625" style="17" customWidth="1"/>
    <col min="10761" max="10761" width="10" style="17" customWidth="1"/>
    <col min="10762" max="10762" width="10.85546875" style="17" customWidth="1"/>
    <col min="10763" max="11009" width="9.140625" style="17"/>
    <col min="11010" max="11010" width="10.7109375" style="17" customWidth="1"/>
    <col min="11011" max="11011" width="11.28515625" style="17" customWidth="1"/>
    <col min="11012" max="11012" width="9.7109375" style="17" customWidth="1"/>
    <col min="11013" max="11013" width="21.85546875" style="17" customWidth="1"/>
    <col min="11014" max="11014" width="30.28515625" style="17" customWidth="1"/>
    <col min="11015" max="11015" width="12" style="17" customWidth="1"/>
    <col min="11016" max="11016" width="10.28515625" style="17" customWidth="1"/>
    <col min="11017" max="11017" width="10" style="17" customWidth="1"/>
    <col min="11018" max="11018" width="10.85546875" style="17" customWidth="1"/>
    <col min="11019" max="11265" width="9.140625" style="17"/>
    <col min="11266" max="11266" width="10.7109375" style="17" customWidth="1"/>
    <col min="11267" max="11267" width="11.28515625" style="17" customWidth="1"/>
    <col min="11268" max="11268" width="9.7109375" style="17" customWidth="1"/>
    <col min="11269" max="11269" width="21.85546875" style="17" customWidth="1"/>
    <col min="11270" max="11270" width="30.28515625" style="17" customWidth="1"/>
    <col min="11271" max="11271" width="12" style="17" customWidth="1"/>
    <col min="11272" max="11272" width="10.28515625" style="17" customWidth="1"/>
    <col min="11273" max="11273" width="10" style="17" customWidth="1"/>
    <col min="11274" max="11274" width="10.85546875" style="17" customWidth="1"/>
    <col min="11275" max="11521" width="9.140625" style="17"/>
    <col min="11522" max="11522" width="10.7109375" style="17" customWidth="1"/>
    <col min="11523" max="11523" width="11.28515625" style="17" customWidth="1"/>
    <col min="11524" max="11524" width="9.7109375" style="17" customWidth="1"/>
    <col min="11525" max="11525" width="21.85546875" style="17" customWidth="1"/>
    <col min="11526" max="11526" width="30.28515625" style="17" customWidth="1"/>
    <col min="11527" max="11527" width="12" style="17" customWidth="1"/>
    <col min="11528" max="11528" width="10.28515625" style="17" customWidth="1"/>
    <col min="11529" max="11529" width="10" style="17" customWidth="1"/>
    <col min="11530" max="11530" width="10.85546875" style="17" customWidth="1"/>
    <col min="11531" max="11777" width="9.140625" style="17"/>
    <col min="11778" max="11778" width="10.7109375" style="17" customWidth="1"/>
    <col min="11779" max="11779" width="11.28515625" style="17" customWidth="1"/>
    <col min="11780" max="11780" width="9.7109375" style="17" customWidth="1"/>
    <col min="11781" max="11781" width="21.85546875" style="17" customWidth="1"/>
    <col min="11782" max="11782" width="30.28515625" style="17" customWidth="1"/>
    <col min="11783" max="11783" width="12" style="17" customWidth="1"/>
    <col min="11784" max="11784" width="10.28515625" style="17" customWidth="1"/>
    <col min="11785" max="11785" width="10" style="17" customWidth="1"/>
    <col min="11786" max="11786" width="10.85546875" style="17" customWidth="1"/>
    <col min="11787" max="12033" width="9.140625" style="17"/>
    <col min="12034" max="12034" width="10.7109375" style="17" customWidth="1"/>
    <col min="12035" max="12035" width="11.28515625" style="17" customWidth="1"/>
    <col min="12036" max="12036" width="9.7109375" style="17" customWidth="1"/>
    <col min="12037" max="12037" width="21.85546875" style="17" customWidth="1"/>
    <col min="12038" max="12038" width="30.28515625" style="17" customWidth="1"/>
    <col min="12039" max="12039" width="12" style="17" customWidth="1"/>
    <col min="12040" max="12040" width="10.28515625" style="17" customWidth="1"/>
    <col min="12041" max="12041" width="10" style="17" customWidth="1"/>
    <col min="12042" max="12042" width="10.85546875" style="17" customWidth="1"/>
    <col min="12043" max="12289" width="9.140625" style="17"/>
    <col min="12290" max="12290" width="10.7109375" style="17" customWidth="1"/>
    <col min="12291" max="12291" width="11.28515625" style="17" customWidth="1"/>
    <col min="12292" max="12292" width="9.7109375" style="17" customWidth="1"/>
    <col min="12293" max="12293" width="21.85546875" style="17" customWidth="1"/>
    <col min="12294" max="12294" width="30.28515625" style="17" customWidth="1"/>
    <col min="12295" max="12295" width="12" style="17" customWidth="1"/>
    <col min="12296" max="12296" width="10.28515625" style="17" customWidth="1"/>
    <col min="12297" max="12297" width="10" style="17" customWidth="1"/>
    <col min="12298" max="12298" width="10.85546875" style="17" customWidth="1"/>
    <col min="12299" max="12545" width="9.140625" style="17"/>
    <col min="12546" max="12546" width="10.7109375" style="17" customWidth="1"/>
    <col min="12547" max="12547" width="11.28515625" style="17" customWidth="1"/>
    <col min="12548" max="12548" width="9.7109375" style="17" customWidth="1"/>
    <col min="12549" max="12549" width="21.85546875" style="17" customWidth="1"/>
    <col min="12550" max="12550" width="30.28515625" style="17" customWidth="1"/>
    <col min="12551" max="12551" width="12" style="17" customWidth="1"/>
    <col min="12552" max="12552" width="10.28515625" style="17" customWidth="1"/>
    <col min="12553" max="12553" width="10" style="17" customWidth="1"/>
    <col min="12554" max="12554" width="10.85546875" style="17" customWidth="1"/>
    <col min="12555" max="12801" width="9.140625" style="17"/>
    <col min="12802" max="12802" width="10.7109375" style="17" customWidth="1"/>
    <col min="12803" max="12803" width="11.28515625" style="17" customWidth="1"/>
    <col min="12804" max="12804" width="9.7109375" style="17" customWidth="1"/>
    <col min="12805" max="12805" width="21.85546875" style="17" customWidth="1"/>
    <col min="12806" max="12806" width="30.28515625" style="17" customWidth="1"/>
    <col min="12807" max="12807" width="12" style="17" customWidth="1"/>
    <col min="12808" max="12808" width="10.28515625" style="17" customWidth="1"/>
    <col min="12809" max="12809" width="10" style="17" customWidth="1"/>
    <col min="12810" max="12810" width="10.85546875" style="17" customWidth="1"/>
    <col min="12811" max="13057" width="9.140625" style="17"/>
    <col min="13058" max="13058" width="10.7109375" style="17" customWidth="1"/>
    <col min="13059" max="13059" width="11.28515625" style="17" customWidth="1"/>
    <col min="13060" max="13060" width="9.7109375" style="17" customWidth="1"/>
    <col min="13061" max="13061" width="21.85546875" style="17" customWidth="1"/>
    <col min="13062" max="13062" width="30.28515625" style="17" customWidth="1"/>
    <col min="13063" max="13063" width="12" style="17" customWidth="1"/>
    <col min="13064" max="13064" width="10.28515625" style="17" customWidth="1"/>
    <col min="13065" max="13065" width="10" style="17" customWidth="1"/>
    <col min="13066" max="13066" width="10.85546875" style="17" customWidth="1"/>
    <col min="13067" max="13313" width="9.140625" style="17"/>
    <col min="13314" max="13314" width="10.7109375" style="17" customWidth="1"/>
    <col min="13315" max="13315" width="11.28515625" style="17" customWidth="1"/>
    <col min="13316" max="13316" width="9.7109375" style="17" customWidth="1"/>
    <col min="13317" max="13317" width="21.85546875" style="17" customWidth="1"/>
    <col min="13318" max="13318" width="30.28515625" style="17" customWidth="1"/>
    <col min="13319" max="13319" width="12" style="17" customWidth="1"/>
    <col min="13320" max="13320" width="10.28515625" style="17" customWidth="1"/>
    <col min="13321" max="13321" width="10" style="17" customWidth="1"/>
    <col min="13322" max="13322" width="10.85546875" style="17" customWidth="1"/>
    <col min="13323" max="13569" width="9.140625" style="17"/>
    <col min="13570" max="13570" width="10.7109375" style="17" customWidth="1"/>
    <col min="13571" max="13571" width="11.28515625" style="17" customWidth="1"/>
    <col min="13572" max="13572" width="9.7109375" style="17" customWidth="1"/>
    <col min="13573" max="13573" width="21.85546875" style="17" customWidth="1"/>
    <col min="13574" max="13574" width="30.28515625" style="17" customWidth="1"/>
    <col min="13575" max="13575" width="12" style="17" customWidth="1"/>
    <col min="13576" max="13576" width="10.28515625" style="17" customWidth="1"/>
    <col min="13577" max="13577" width="10" style="17" customWidth="1"/>
    <col min="13578" max="13578" width="10.85546875" style="17" customWidth="1"/>
    <col min="13579" max="13825" width="9.140625" style="17"/>
    <col min="13826" max="13826" width="10.7109375" style="17" customWidth="1"/>
    <col min="13827" max="13827" width="11.28515625" style="17" customWidth="1"/>
    <col min="13828" max="13828" width="9.7109375" style="17" customWidth="1"/>
    <col min="13829" max="13829" width="21.85546875" style="17" customWidth="1"/>
    <col min="13830" max="13830" width="30.28515625" style="17" customWidth="1"/>
    <col min="13831" max="13831" width="12" style="17" customWidth="1"/>
    <col min="13832" max="13832" width="10.28515625" style="17" customWidth="1"/>
    <col min="13833" max="13833" width="10" style="17" customWidth="1"/>
    <col min="13834" max="13834" width="10.85546875" style="17" customWidth="1"/>
    <col min="13835" max="14081" width="9.140625" style="17"/>
    <col min="14082" max="14082" width="10.7109375" style="17" customWidth="1"/>
    <col min="14083" max="14083" width="11.28515625" style="17" customWidth="1"/>
    <col min="14084" max="14084" width="9.7109375" style="17" customWidth="1"/>
    <col min="14085" max="14085" width="21.85546875" style="17" customWidth="1"/>
    <col min="14086" max="14086" width="30.28515625" style="17" customWidth="1"/>
    <col min="14087" max="14087" width="12" style="17" customWidth="1"/>
    <col min="14088" max="14088" width="10.28515625" style="17" customWidth="1"/>
    <col min="14089" max="14089" width="10" style="17" customWidth="1"/>
    <col min="14090" max="14090" width="10.85546875" style="17" customWidth="1"/>
    <col min="14091" max="14337" width="9.140625" style="17"/>
    <col min="14338" max="14338" width="10.7109375" style="17" customWidth="1"/>
    <col min="14339" max="14339" width="11.28515625" style="17" customWidth="1"/>
    <col min="14340" max="14340" width="9.7109375" style="17" customWidth="1"/>
    <col min="14341" max="14341" width="21.85546875" style="17" customWidth="1"/>
    <col min="14342" max="14342" width="30.28515625" style="17" customWidth="1"/>
    <col min="14343" max="14343" width="12" style="17" customWidth="1"/>
    <col min="14344" max="14344" width="10.28515625" style="17" customWidth="1"/>
    <col min="14345" max="14345" width="10" style="17" customWidth="1"/>
    <col min="14346" max="14346" width="10.85546875" style="17" customWidth="1"/>
    <col min="14347" max="14593" width="9.140625" style="17"/>
    <col min="14594" max="14594" width="10.7109375" style="17" customWidth="1"/>
    <col min="14595" max="14595" width="11.28515625" style="17" customWidth="1"/>
    <col min="14596" max="14596" width="9.7109375" style="17" customWidth="1"/>
    <col min="14597" max="14597" width="21.85546875" style="17" customWidth="1"/>
    <col min="14598" max="14598" width="30.28515625" style="17" customWidth="1"/>
    <col min="14599" max="14599" width="12" style="17" customWidth="1"/>
    <col min="14600" max="14600" width="10.28515625" style="17" customWidth="1"/>
    <col min="14601" max="14601" width="10" style="17" customWidth="1"/>
    <col min="14602" max="14602" width="10.85546875" style="17" customWidth="1"/>
    <col min="14603" max="14849" width="9.140625" style="17"/>
    <col min="14850" max="14850" width="10.7109375" style="17" customWidth="1"/>
    <col min="14851" max="14851" width="11.28515625" style="17" customWidth="1"/>
    <col min="14852" max="14852" width="9.7109375" style="17" customWidth="1"/>
    <col min="14853" max="14853" width="21.85546875" style="17" customWidth="1"/>
    <col min="14854" max="14854" width="30.28515625" style="17" customWidth="1"/>
    <col min="14855" max="14855" width="12" style="17" customWidth="1"/>
    <col min="14856" max="14856" width="10.28515625" style="17" customWidth="1"/>
    <col min="14857" max="14857" width="10" style="17" customWidth="1"/>
    <col min="14858" max="14858" width="10.85546875" style="17" customWidth="1"/>
    <col min="14859" max="15105" width="9.140625" style="17"/>
    <col min="15106" max="15106" width="10.7109375" style="17" customWidth="1"/>
    <col min="15107" max="15107" width="11.28515625" style="17" customWidth="1"/>
    <col min="15108" max="15108" width="9.7109375" style="17" customWidth="1"/>
    <col min="15109" max="15109" width="21.85546875" style="17" customWidth="1"/>
    <col min="15110" max="15110" width="30.28515625" style="17" customWidth="1"/>
    <col min="15111" max="15111" width="12" style="17" customWidth="1"/>
    <col min="15112" max="15112" width="10.28515625" style="17" customWidth="1"/>
    <col min="15113" max="15113" width="10" style="17" customWidth="1"/>
    <col min="15114" max="15114" width="10.85546875" style="17" customWidth="1"/>
    <col min="15115" max="15361" width="9.140625" style="17"/>
    <col min="15362" max="15362" width="10.7109375" style="17" customWidth="1"/>
    <col min="15363" max="15363" width="11.28515625" style="17" customWidth="1"/>
    <col min="15364" max="15364" width="9.7109375" style="17" customWidth="1"/>
    <col min="15365" max="15365" width="21.85546875" style="17" customWidth="1"/>
    <col min="15366" max="15366" width="30.28515625" style="17" customWidth="1"/>
    <col min="15367" max="15367" width="12" style="17" customWidth="1"/>
    <col min="15368" max="15368" width="10.28515625" style="17" customWidth="1"/>
    <col min="15369" max="15369" width="10" style="17" customWidth="1"/>
    <col min="15370" max="15370" width="10.85546875" style="17" customWidth="1"/>
    <col min="15371" max="15617" width="9.140625" style="17"/>
    <col min="15618" max="15618" width="10.7109375" style="17" customWidth="1"/>
    <col min="15619" max="15619" width="11.28515625" style="17" customWidth="1"/>
    <col min="15620" max="15620" width="9.7109375" style="17" customWidth="1"/>
    <col min="15621" max="15621" width="21.85546875" style="17" customWidth="1"/>
    <col min="15622" max="15622" width="30.28515625" style="17" customWidth="1"/>
    <col min="15623" max="15623" width="12" style="17" customWidth="1"/>
    <col min="15624" max="15624" width="10.28515625" style="17" customWidth="1"/>
    <col min="15625" max="15625" width="10" style="17" customWidth="1"/>
    <col min="15626" max="15626" width="10.85546875" style="17" customWidth="1"/>
    <col min="15627" max="15873" width="9.140625" style="17"/>
    <col min="15874" max="15874" width="10.7109375" style="17" customWidth="1"/>
    <col min="15875" max="15875" width="11.28515625" style="17" customWidth="1"/>
    <col min="15876" max="15876" width="9.7109375" style="17" customWidth="1"/>
    <col min="15877" max="15877" width="21.85546875" style="17" customWidth="1"/>
    <col min="15878" max="15878" width="30.28515625" style="17" customWidth="1"/>
    <col min="15879" max="15879" width="12" style="17" customWidth="1"/>
    <col min="15880" max="15880" width="10.28515625" style="17" customWidth="1"/>
    <col min="15881" max="15881" width="10" style="17" customWidth="1"/>
    <col min="15882" max="15882" width="10.85546875" style="17" customWidth="1"/>
    <col min="15883" max="16129" width="9.140625" style="17"/>
    <col min="16130" max="16130" width="10.7109375" style="17" customWidth="1"/>
    <col min="16131" max="16131" width="11.28515625" style="17" customWidth="1"/>
    <col min="16132" max="16132" width="9.7109375" style="17" customWidth="1"/>
    <col min="16133" max="16133" width="21.85546875" style="17" customWidth="1"/>
    <col min="16134" max="16134" width="30.28515625" style="17" customWidth="1"/>
    <col min="16135" max="16135" width="12" style="17" customWidth="1"/>
    <col min="16136" max="16136" width="10.28515625" style="17" customWidth="1"/>
    <col min="16137" max="16137" width="10" style="17" customWidth="1"/>
    <col min="16138" max="16138" width="10.85546875" style="17" customWidth="1"/>
    <col min="16139" max="16384" width="9.140625" style="17"/>
  </cols>
  <sheetData>
    <row r="1" spans="2:10">
      <c r="H1" s="17" t="s">
        <v>65</v>
      </c>
      <c r="I1" s="18"/>
    </row>
    <row r="2" spans="2:10">
      <c r="H2" s="313" t="s">
        <v>30</v>
      </c>
      <c r="I2" s="313"/>
    </row>
    <row r="3" spans="2:10">
      <c r="H3" s="17" t="s">
        <v>267</v>
      </c>
    </row>
    <row r="4" spans="2:10" ht="21" customHeight="1" thickBot="1">
      <c r="B4" s="314" t="s">
        <v>31</v>
      </c>
      <c r="C4" s="314"/>
      <c r="D4" s="314"/>
      <c r="E4" s="314"/>
      <c r="F4" s="314"/>
      <c r="G4" s="314"/>
      <c r="H4" s="314"/>
      <c r="I4" s="314"/>
      <c r="J4" s="314"/>
    </row>
    <row r="5" spans="2:10" ht="169.5" customHeight="1" thickBot="1">
      <c r="B5" s="19" t="s">
        <v>32</v>
      </c>
      <c r="C5" s="20" t="s">
        <v>33</v>
      </c>
      <c r="D5" s="20" t="s">
        <v>34</v>
      </c>
      <c r="E5" s="20" t="s">
        <v>35</v>
      </c>
      <c r="F5" s="20" t="s">
        <v>36</v>
      </c>
      <c r="G5" s="20" t="s">
        <v>37</v>
      </c>
      <c r="H5" s="20" t="s">
        <v>38</v>
      </c>
      <c r="I5" s="20" t="s">
        <v>39</v>
      </c>
      <c r="J5" s="20" t="s">
        <v>40</v>
      </c>
    </row>
    <row r="6" spans="2:10" ht="13.5" thickBot="1">
      <c r="B6" s="21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</row>
    <row r="7" spans="2:10" ht="13.5" thickBot="1">
      <c r="B7" s="315" t="s">
        <v>41</v>
      </c>
      <c r="C7" s="316"/>
      <c r="D7" s="316"/>
      <c r="E7" s="316"/>
      <c r="F7" s="316"/>
      <c r="G7" s="316"/>
      <c r="H7" s="316"/>
      <c r="I7" s="316"/>
      <c r="J7" s="317"/>
    </row>
    <row r="8" spans="2:10" ht="13.5" thickBot="1">
      <c r="B8" s="318">
        <v>217310</v>
      </c>
      <c r="C8" s="318">
        <v>7310</v>
      </c>
      <c r="D8" s="319" t="s">
        <v>42</v>
      </c>
      <c r="E8" s="321" t="s">
        <v>20</v>
      </c>
      <c r="F8" s="322" t="s">
        <v>43</v>
      </c>
      <c r="G8" s="19">
        <v>2019</v>
      </c>
      <c r="H8" s="19">
        <v>100</v>
      </c>
      <c r="I8" s="27">
        <v>79.024000000000001</v>
      </c>
      <c r="J8" s="19">
        <v>100</v>
      </c>
    </row>
    <row r="9" spans="2:10" ht="13.5" thickBot="1">
      <c r="B9" s="318"/>
      <c r="C9" s="318"/>
      <c r="D9" s="319"/>
      <c r="E9" s="321"/>
      <c r="F9" s="322"/>
      <c r="G9" s="27">
        <v>2019</v>
      </c>
      <c r="H9" s="28">
        <v>200</v>
      </c>
      <c r="I9" s="28">
        <v>200</v>
      </c>
      <c r="J9" s="23">
        <v>100</v>
      </c>
    </row>
    <row r="10" spans="2:10" ht="26.25" hidden="1" thickBot="1">
      <c r="B10" s="318">
        <v>216030</v>
      </c>
      <c r="C10" s="318">
        <v>6030</v>
      </c>
      <c r="D10" s="319" t="s">
        <v>44</v>
      </c>
      <c r="E10" s="320" t="s">
        <v>45</v>
      </c>
      <c r="F10" s="29" t="s">
        <v>46</v>
      </c>
      <c r="G10" s="27">
        <v>2019</v>
      </c>
      <c r="H10" s="28">
        <v>93.5</v>
      </c>
      <c r="I10" s="28">
        <v>93.5</v>
      </c>
      <c r="J10" s="23">
        <v>100</v>
      </c>
    </row>
    <row r="11" spans="2:10" ht="26.25" hidden="1" thickBot="1">
      <c r="B11" s="318"/>
      <c r="C11" s="318"/>
      <c r="D11" s="319"/>
      <c r="E11" s="320"/>
      <c r="F11" s="29" t="s">
        <v>47</v>
      </c>
      <c r="G11" s="27">
        <v>2019</v>
      </c>
      <c r="H11" s="28">
        <v>1010</v>
      </c>
      <c r="I11" s="28">
        <v>1010</v>
      </c>
      <c r="J11" s="23">
        <v>100</v>
      </c>
    </row>
    <row r="12" spans="2:10" ht="39" thickBot="1">
      <c r="B12" s="318"/>
      <c r="C12" s="318"/>
      <c r="D12" s="319"/>
      <c r="E12" s="320"/>
      <c r="F12" s="34" t="s">
        <v>284</v>
      </c>
      <c r="G12" s="35">
        <v>2019</v>
      </c>
      <c r="H12" s="36">
        <v>4985.076</v>
      </c>
      <c r="I12" s="36">
        <v>4985.076</v>
      </c>
      <c r="J12" s="37">
        <v>100</v>
      </c>
    </row>
    <row r="13" spans="2:10" ht="51.75" thickBot="1">
      <c r="B13" s="318"/>
      <c r="C13" s="318"/>
      <c r="D13" s="319"/>
      <c r="E13" s="320"/>
      <c r="F13" s="34" t="s">
        <v>266</v>
      </c>
      <c r="G13" s="35">
        <v>2019</v>
      </c>
      <c r="H13" s="36">
        <v>500</v>
      </c>
      <c r="I13" s="36">
        <v>500</v>
      </c>
      <c r="J13" s="37">
        <v>100</v>
      </c>
    </row>
    <row r="14" spans="2:10" ht="26.25" thickBot="1">
      <c r="B14" s="318"/>
      <c r="C14" s="318"/>
      <c r="D14" s="319"/>
      <c r="E14" s="320"/>
      <c r="F14" s="29" t="s">
        <v>48</v>
      </c>
      <c r="G14" s="27">
        <v>2019</v>
      </c>
      <c r="H14" s="28">
        <v>400</v>
      </c>
      <c r="I14" s="28">
        <v>400</v>
      </c>
      <c r="J14" s="23">
        <v>100</v>
      </c>
    </row>
    <row r="15" spans="2:10" ht="64.5" customHeight="1" thickBot="1">
      <c r="B15" s="328">
        <v>217330</v>
      </c>
      <c r="C15" s="328">
        <v>7330</v>
      </c>
      <c r="D15" s="330" t="s">
        <v>42</v>
      </c>
      <c r="E15" s="323" t="s">
        <v>21</v>
      </c>
      <c r="F15" s="30" t="s">
        <v>49</v>
      </c>
      <c r="G15" s="27">
        <v>2019</v>
      </c>
      <c r="H15" s="31">
        <v>320</v>
      </c>
      <c r="I15" s="31">
        <v>320</v>
      </c>
      <c r="J15" s="23">
        <v>100</v>
      </c>
    </row>
    <row r="16" spans="2:10" ht="39" thickBot="1">
      <c r="B16" s="329"/>
      <c r="C16" s="329"/>
      <c r="D16" s="331"/>
      <c r="E16" s="324"/>
      <c r="F16" s="34" t="s">
        <v>50</v>
      </c>
      <c r="G16" s="35">
        <v>2019</v>
      </c>
      <c r="H16" s="36">
        <v>663.721</v>
      </c>
      <c r="I16" s="36">
        <v>663.721</v>
      </c>
      <c r="J16" s="37">
        <v>100</v>
      </c>
    </row>
    <row r="17" spans="2:10" ht="51.75" thickBot="1">
      <c r="B17" s="23">
        <v>216014</v>
      </c>
      <c r="C17" s="23">
        <v>6014</v>
      </c>
      <c r="D17" s="24" t="s">
        <v>44</v>
      </c>
      <c r="E17" s="25" t="s">
        <v>51</v>
      </c>
      <c r="F17" s="30" t="s">
        <v>52</v>
      </c>
      <c r="G17" s="27">
        <v>2019</v>
      </c>
      <c r="H17" s="28">
        <v>160</v>
      </c>
      <c r="I17" s="28">
        <v>160</v>
      </c>
      <c r="J17" s="23">
        <v>100</v>
      </c>
    </row>
    <row r="18" spans="2:10" ht="39" thickBot="1">
      <c r="B18" s="328">
        <v>216017</v>
      </c>
      <c r="C18" s="328">
        <v>6017</v>
      </c>
      <c r="D18" s="330" t="s">
        <v>44</v>
      </c>
      <c r="E18" s="332" t="s">
        <v>53</v>
      </c>
      <c r="F18" s="34" t="s">
        <v>24</v>
      </c>
      <c r="G18" s="35">
        <v>2019</v>
      </c>
      <c r="H18" s="36">
        <v>802.69100000000003</v>
      </c>
      <c r="I18" s="36">
        <v>129.37799999999999</v>
      </c>
      <c r="J18" s="37">
        <v>100</v>
      </c>
    </row>
    <row r="19" spans="2:10" ht="39" thickBot="1">
      <c r="B19" s="329"/>
      <c r="C19" s="329"/>
      <c r="D19" s="331"/>
      <c r="E19" s="333"/>
      <c r="F19" s="30" t="s">
        <v>54</v>
      </c>
      <c r="G19" s="27">
        <v>2019</v>
      </c>
      <c r="H19" s="31">
        <v>629</v>
      </c>
      <c r="I19" s="31">
        <v>629</v>
      </c>
      <c r="J19" s="233">
        <v>100</v>
      </c>
    </row>
    <row r="20" spans="2:10" ht="51.75" hidden="1" thickBot="1">
      <c r="B20" s="23">
        <v>216082</v>
      </c>
      <c r="C20" s="23">
        <v>6082</v>
      </c>
      <c r="D20" s="24" t="s">
        <v>55</v>
      </c>
      <c r="E20" s="120" t="s">
        <v>56</v>
      </c>
      <c r="F20" s="32" t="s">
        <v>57</v>
      </c>
      <c r="G20" s="27">
        <v>2019</v>
      </c>
      <c r="H20" s="31">
        <v>100</v>
      </c>
      <c r="I20" s="31">
        <v>100</v>
      </c>
      <c r="J20" s="233">
        <v>100</v>
      </c>
    </row>
    <row r="21" spans="2:10" ht="71.25" customHeight="1" thickBot="1">
      <c r="B21" s="328">
        <v>210150</v>
      </c>
      <c r="C21" s="328">
        <v>150</v>
      </c>
      <c r="D21" s="340" t="s">
        <v>58</v>
      </c>
      <c r="E21" s="342" t="s">
        <v>59</v>
      </c>
      <c r="F21" s="234" t="s">
        <v>27</v>
      </c>
      <c r="G21" s="334">
        <v>2019</v>
      </c>
      <c r="H21" s="31">
        <v>211</v>
      </c>
      <c r="I21" s="31">
        <v>211</v>
      </c>
      <c r="J21" s="233">
        <v>100</v>
      </c>
    </row>
    <row r="22" spans="2:10" ht="72" hidden="1" customHeight="1" thickBot="1">
      <c r="B22" s="339"/>
      <c r="C22" s="339"/>
      <c r="D22" s="341"/>
      <c r="E22" s="343"/>
      <c r="F22" s="228" t="s">
        <v>60</v>
      </c>
      <c r="G22" s="335"/>
      <c r="H22" s="31">
        <v>80</v>
      </c>
      <c r="I22" s="31">
        <v>80</v>
      </c>
      <c r="J22" s="233">
        <v>100</v>
      </c>
    </row>
    <row r="23" spans="2:10" ht="80.25" customHeight="1" thickBot="1">
      <c r="B23" s="230" t="s">
        <v>123</v>
      </c>
      <c r="C23" s="230" t="s">
        <v>124</v>
      </c>
      <c r="D23" s="230" t="s">
        <v>125</v>
      </c>
      <c r="E23" s="229" t="s">
        <v>126</v>
      </c>
      <c r="F23" s="232" t="s">
        <v>265</v>
      </c>
      <c r="G23" s="27">
        <v>2019</v>
      </c>
      <c r="H23" s="231">
        <v>350</v>
      </c>
      <c r="I23" s="28">
        <v>350</v>
      </c>
      <c r="J23" s="117">
        <v>100</v>
      </c>
    </row>
    <row r="24" spans="2:10" ht="91.5" customHeight="1" thickBot="1">
      <c r="B24" s="118">
        <v>217463</v>
      </c>
      <c r="C24" s="118">
        <v>7463</v>
      </c>
      <c r="D24" s="119" t="s">
        <v>61</v>
      </c>
      <c r="E24" s="121" t="s">
        <v>62</v>
      </c>
      <c r="F24" s="29" t="s">
        <v>63</v>
      </c>
      <c r="G24" s="27">
        <v>2019</v>
      </c>
      <c r="H24" s="28">
        <v>3288.277</v>
      </c>
      <c r="I24" s="28">
        <v>3288.277</v>
      </c>
      <c r="J24" s="117">
        <v>100</v>
      </c>
    </row>
    <row r="25" spans="2:10" ht="53.25" customHeight="1" thickBot="1">
      <c r="B25" s="328">
        <v>216011</v>
      </c>
      <c r="C25" s="328">
        <v>6011</v>
      </c>
      <c r="D25" s="330" t="s">
        <v>44</v>
      </c>
      <c r="E25" s="337" t="s">
        <v>25</v>
      </c>
      <c r="F25" s="29" t="s">
        <v>66</v>
      </c>
      <c r="G25" s="334">
        <v>2019</v>
      </c>
      <c r="H25" s="31">
        <v>1000</v>
      </c>
      <c r="I25" s="31">
        <v>688.90300000000002</v>
      </c>
      <c r="J25" s="233">
        <v>100</v>
      </c>
    </row>
    <row r="26" spans="2:10" ht="281.25" thickBot="1">
      <c r="B26" s="329"/>
      <c r="C26" s="329"/>
      <c r="D26" s="331"/>
      <c r="E26" s="338"/>
      <c r="F26" s="26" t="s">
        <v>64</v>
      </c>
      <c r="G26" s="336"/>
      <c r="H26" s="31">
        <f>I26</f>
        <v>2321.4479999999999</v>
      </c>
      <c r="I26" s="31">
        <v>2321.4479999999999</v>
      </c>
      <c r="J26" s="233">
        <v>100</v>
      </c>
    </row>
    <row r="27" spans="2:10" s="40" customFormat="1" ht="16.5" thickBot="1">
      <c r="B27" s="325" t="s">
        <v>6</v>
      </c>
      <c r="C27" s="326"/>
      <c r="D27" s="326"/>
      <c r="E27" s="326"/>
      <c r="F27" s="327"/>
      <c r="G27" s="38"/>
      <c r="H27" s="39">
        <f>H8+H9+H13+H14+H15+H16+H17+H18+H19+H21+H23+H24+H25+H26</f>
        <v>10946.137000000001</v>
      </c>
      <c r="I27" s="39">
        <f>I8+I9+I13+I14+I15+I16+I17+I18+I19+I21+I23+I24+I25+I26</f>
        <v>9940.7510000000002</v>
      </c>
      <c r="J27" s="38"/>
    </row>
    <row r="28" spans="2:10" ht="36" customHeight="1">
      <c r="C28" s="33" t="s">
        <v>28</v>
      </c>
      <c r="D28" s="33"/>
      <c r="F28" s="33"/>
      <c r="G28" s="33" t="s">
        <v>29</v>
      </c>
    </row>
  </sheetData>
  <mergeCells count="31">
    <mergeCell ref="G21:G22"/>
    <mergeCell ref="G25:G26"/>
    <mergeCell ref="B25:B26"/>
    <mergeCell ref="C25:C26"/>
    <mergeCell ref="D25:D26"/>
    <mergeCell ref="E25:E26"/>
    <mergeCell ref="B21:B22"/>
    <mergeCell ref="C21:C22"/>
    <mergeCell ref="D21:D22"/>
    <mergeCell ref="E21:E22"/>
    <mergeCell ref="E15:E16"/>
    <mergeCell ref="B27:F27"/>
    <mergeCell ref="B18:B19"/>
    <mergeCell ref="C18:C19"/>
    <mergeCell ref="D18:D19"/>
    <mergeCell ref="E18:E19"/>
    <mergeCell ref="B15:B16"/>
    <mergeCell ref="C15:C16"/>
    <mergeCell ref="D15:D16"/>
    <mergeCell ref="H2:I2"/>
    <mergeCell ref="B4:J4"/>
    <mergeCell ref="B7:J7"/>
    <mergeCell ref="B10:B14"/>
    <mergeCell ref="C10:C14"/>
    <mergeCell ref="D10:D14"/>
    <mergeCell ref="E10:E14"/>
    <mergeCell ref="D8:D9"/>
    <mergeCell ref="E8:E9"/>
    <mergeCell ref="F8:F9"/>
    <mergeCell ref="B8:B9"/>
    <mergeCell ref="C8:C9"/>
  </mergeCells>
  <pageMargins left="0.39370078740157483" right="0.31496062992125984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фінансування</vt:lpstr>
      <vt:lpstr>доходы</vt:lpstr>
      <vt:lpstr>пояснення</vt:lpstr>
      <vt:lpstr>видатки</vt:lpstr>
      <vt:lpstr>бюджет розвитку</vt:lpstr>
      <vt:lpstr>видатки!Заголовки_для_печати</vt:lpstr>
      <vt:lpstr>пояснення!Область_печати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2019-04-08T12:29:46Z</cp:lastPrinted>
  <dcterms:created xsi:type="dcterms:W3CDTF">2019-02-06T14:55:57Z</dcterms:created>
  <dcterms:modified xsi:type="dcterms:W3CDTF">2019-04-11T07:33:46Z</dcterms:modified>
</cp:coreProperties>
</file>