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 activeTab="2"/>
  </bookViews>
  <sheets>
    <sheet name="джерела" sheetId="7" r:id="rId1"/>
    <sheet name="додаток 1" sheetId="6" r:id="rId2"/>
    <sheet name="Бюдж розв" sheetId="5" r:id="rId3"/>
  </sheets>
  <definedNames>
    <definedName name="_xlnm.Print_Area" localSheetId="1">'додаток 1'!$A$1:$P$36</definedName>
  </definedNames>
  <calcPr calcId="145621"/>
</workbook>
</file>

<file path=xl/calcChain.xml><?xml version="1.0" encoding="utf-8"?>
<calcChain xmlns="http://schemas.openxmlformats.org/spreadsheetml/2006/main">
  <c r="F16" i="7" l="1"/>
  <c r="D29" i="7"/>
  <c r="F20" i="7"/>
  <c r="E20" i="7"/>
  <c r="F25" i="6" l="1"/>
  <c r="D25" i="6"/>
  <c r="E11" i="6"/>
  <c r="F11" i="6"/>
  <c r="N11" i="6"/>
  <c r="O11" i="6"/>
  <c r="D11" i="6"/>
  <c r="F26" i="6"/>
  <c r="D26" i="6"/>
  <c r="D28" i="6"/>
  <c r="F18" i="6"/>
  <c r="D18" i="6" s="1"/>
  <c r="D24" i="6"/>
  <c r="F23" i="6"/>
  <c r="D23" i="6"/>
  <c r="D34" i="6"/>
  <c r="F33" i="6"/>
  <c r="D33" i="6"/>
  <c r="E8" i="5"/>
  <c r="F8" i="5"/>
  <c r="G8" i="5"/>
  <c r="D8" i="5"/>
  <c r="G12" i="5"/>
  <c r="F30" i="6"/>
  <c r="J21" i="6"/>
  <c r="D21" i="6"/>
  <c r="D17" i="6"/>
  <c r="J16" i="6"/>
  <c r="D16" i="6"/>
  <c r="D11" i="5"/>
  <c r="G9" i="5"/>
  <c r="D15" i="6"/>
  <c r="O14" i="6"/>
  <c r="D14" i="6"/>
  <c r="D13" i="6"/>
  <c r="O12" i="6"/>
  <c r="N12" i="6"/>
  <c r="N7" i="6"/>
  <c r="O7" i="6"/>
  <c r="D8" i="6"/>
  <c r="D27" i="6"/>
  <c r="D29" i="6"/>
  <c r="D31" i="6"/>
  <c r="D32" i="6"/>
  <c r="D19" i="6"/>
  <c r="D20" i="6"/>
  <c r="D22" i="6"/>
  <c r="D9" i="6"/>
  <c r="D30" i="6"/>
  <c r="D10" i="5"/>
  <c r="E26" i="7"/>
  <c r="D26" i="7"/>
  <c r="C26" i="7"/>
  <c r="E25" i="7"/>
  <c r="D25" i="7"/>
  <c r="C25" i="7"/>
  <c r="E24" i="7"/>
  <c r="D24" i="7"/>
  <c r="C24" i="7"/>
  <c r="F19" i="7"/>
  <c r="F18" i="7"/>
  <c r="F17" i="7"/>
  <c r="F15" i="7"/>
  <c r="F14" i="7"/>
  <c r="E13" i="7"/>
  <c r="D13" i="7"/>
  <c r="C13" i="7"/>
  <c r="D12" i="6"/>
  <c r="D7" i="6"/>
  <c r="F24" i="7" l="1"/>
  <c r="F26" i="7"/>
  <c r="D22" i="7"/>
  <c r="E22" i="7"/>
  <c r="F13" i="7"/>
  <c r="F25" i="7"/>
  <c r="F29" i="7"/>
  <c r="C31" i="7" l="1"/>
  <c r="F23" i="7"/>
  <c r="F12" i="7"/>
  <c r="C22" i="7"/>
  <c r="F22" i="7" s="1"/>
  <c r="E29" i="7"/>
  <c r="D31" i="7"/>
  <c r="E31" i="7"/>
  <c r="F30" i="7" l="1"/>
  <c r="F31" i="7" s="1"/>
</calcChain>
</file>

<file path=xl/sharedStrings.xml><?xml version="1.0" encoding="utf-8"?>
<sst xmlns="http://schemas.openxmlformats.org/spreadsheetml/2006/main" count="119" uniqueCount="102">
  <si>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</si>
  <si>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</si>
  <si>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</si>
  <si>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</si>
  <si>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</si>
  <si>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</si>
  <si>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</si>
  <si>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</si>
  <si>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</si>
  <si>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</si>
  <si>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</si>
  <si>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</si>
  <si>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</si>
  <si>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</si>
  <si>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</si>
  <si>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</si>
  <si>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</si>
  <si>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</si>
  <si>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</si>
  <si>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</si>
  <si>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Видатки - спеціальний фонд</t>
  </si>
  <si>
    <r>
      <t>Зміни до переліку об</t>
    </r>
    <r>
      <rPr>
        <b/>
        <sz val="10"/>
        <rFont val="Calibri"/>
        <family val="2"/>
        <charset val="204"/>
      </rPr>
      <t>'</t>
    </r>
    <r>
      <rPr>
        <b/>
        <sz val="10"/>
        <rFont val="Times New Roman Cyr"/>
        <charset val="204"/>
      </rPr>
      <t>єктів, видатки на які у 2018 році будуть проводитися за рахунок коштів бюджету розвитку.</t>
    </r>
  </si>
  <si>
    <t>Назва головного розпорядника коштів</t>
  </si>
  <si>
    <t>Назва об*єктів відповідно до проектно-кошторисної документації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</si>
  <si>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</si>
  <si>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</si>
  <si>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Виконавчий комітет Попаснянської міської ради</t>
  </si>
  <si>
    <t>до рішення міської ради</t>
  </si>
  <si>
    <t>Додаток 2</t>
  </si>
  <si>
    <t>Доходи - спеціальний фонд</t>
  </si>
  <si>
    <t>Придбання обладнання і предметів довгострокового користування</t>
  </si>
  <si>
    <t>Внесення змін до міського бюджету на 2018 рік.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</si>
  <si>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</si>
  <si>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</t>
  </si>
  <si>
    <t>Організація благоустрою населених пунктів</t>
  </si>
  <si>
    <t>Міський голова</t>
  </si>
  <si>
    <t>тис.грн.</t>
  </si>
  <si>
    <t>Видатки місцевий бюджет</t>
  </si>
  <si>
    <t>Видатки обласний бюджет</t>
  </si>
  <si>
    <t>Загальний обсяг фінансування  на поточний рік</t>
  </si>
  <si>
    <t>Ю.І.Онищенко</t>
  </si>
  <si>
    <t>О2</t>
  </si>
  <si>
    <t>до рішення</t>
  </si>
  <si>
    <t>міської ради</t>
  </si>
  <si>
    <t xml:space="preserve">Джерела фінансування міського бюджету на 2018 рік </t>
  </si>
  <si>
    <t>(тис. грн)</t>
  </si>
  <si>
    <t xml:space="preserve">Код </t>
  </si>
  <si>
    <t xml:space="preserve">Назва </t>
  </si>
  <si>
    <t>Загальний фонд</t>
  </si>
  <si>
    <t>Спеціальний фонд</t>
  </si>
  <si>
    <t>Разом</t>
  </si>
  <si>
    <t>У т.ч. бюджет розвитку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</si>
  <si>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</si>
  <si>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</si>
  <si>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</si>
  <si>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</si>
  <si>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</si>
  <si>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</si>
  <si>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</si>
  <si>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</si>
  <si>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</si>
  <si>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</si>
  <si>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</si>
  <si>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одержані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</si>
  <si>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</si>
  <si>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</si>
  <si>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</si>
  <si>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</si>
  <si>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</si>
  <si>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</si>
  <si>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</si>
  <si>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</si>
  <si>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</si>
  <si>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Всього за типом боргового зобов’язання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</si>
  <si>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</si>
  <si>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Видатки державний бюджет</t>
  </si>
  <si>
    <t xml:space="preserve">Ю.І.Онищенко </t>
  </si>
  <si>
    <t>Інші субвенції з місцевого бюджету (передані до іншого місцевого бюджету)</t>
  </si>
  <si>
    <t>Оплата послуг (крім комунальних)</t>
  </si>
  <si>
    <t>Капітальний ремонт інших обєктів</t>
  </si>
  <si>
    <t xml:space="preserve">Відродження </t>
  </si>
  <si>
    <t>Салют</t>
  </si>
  <si>
    <t>Заробітна плата</t>
  </si>
  <si>
    <t>Нарахування на оплату праці</t>
  </si>
  <si>
    <t>Видатки - загальний фонд</t>
  </si>
  <si>
    <t>Предмети, матеріали, обладнання та інвентар</t>
  </si>
  <si>
    <t>Видатки на відрядження</t>
  </si>
  <si>
    <t>Підтримка спорту вищих досягнень та організацій, які здійснюють фізкультурно-спортивну діяльність в регіоні</t>
  </si>
  <si>
    <t>Інші заходи в галузі культури і мистецтва</t>
  </si>
  <si>
    <t>Додаток 3</t>
  </si>
  <si>
    <t xml:space="preserve">Інші субвенції з місцевого бюджету </t>
  </si>
  <si>
    <t>Капітальний ремонт житлового фонду (приміщень)</t>
  </si>
  <si>
    <t>Інша діяльність, пов`язана з експлуатацією об`єктів житлово-комунального господарства</t>
  </si>
  <si>
    <t>Капітальний ремонт будівлі по вул.Мічуріна 1а м.Попасна Луганської області</t>
  </si>
  <si>
    <t>Капітальний ремонт покрівлі житлового будинку  по вул.Первомайська 50, м.Попасна</t>
  </si>
  <si>
    <t>Утримання та розвиток автомобільних доріг та дорожньої інфраструктури за рахунок трансфертів з інших місцевих бюджетів</t>
  </si>
  <si>
    <t>Капітальний ремонт інших об`єктів</t>
  </si>
  <si>
    <t>Інші поточні видатки</t>
  </si>
  <si>
    <t>Капітальний ремонт пошкоджених приміщень  жилого дому№138  по вул.Миру м.Попасна Луганської області</t>
  </si>
  <si>
    <t>Капітальний ремонт  адміністративної будівлі міської ради по вул.Мічуріна1 м.Попасна Луганської області</t>
  </si>
  <si>
    <t>Утримання та розвиток автомобільних доріг та дорожньої інфраструктури за рахунок коштів місцевого бюджету</t>
  </si>
  <si>
    <t>14 листопада 2018 р. № 100/3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</si>
</sst>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_ ;[Red]\-#,##0.000\ "/>
  </numFmts>
  <fonts count="47" x14ac:knownFonts="1">
    <font>
      <sz val="10"/>
      <name val="Arial Cyr"/>
      <charset val="204"/>
    </font>
    <font>
      <b/>
      <sz val="12"/>
      <name val="Arial Cyr"/>
      <family val="2"/>
      <charset val="204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Times New Roman Cyr"/>
      <charset val="204"/>
    </font>
    <font>
      <b/>
      <sz val="10"/>
      <name val="Calibri"/>
      <family val="2"/>
      <charset val="204"/>
    </font>
    <font>
      <sz val="6"/>
      <name val="Times New Roman Cyr"/>
      <charset val="204"/>
    </font>
    <font>
      <sz val="9"/>
      <name val="Times New Roman Cyr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  <font>
      <sz val="14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 Cyr"/>
      <charset val="204"/>
    </font>
    <font>
      <sz val="12"/>
      <name val="Arial"/>
      <family val="2"/>
      <charset val="204"/>
    </font>
    <font>
      <sz val="12"/>
      <name val="Arial CE"/>
      <family val="2"/>
      <charset val="238"/>
    </font>
    <font>
      <sz val="9"/>
      <name val="Arial Cyr"/>
      <family val="2"/>
      <charset val="204"/>
    </font>
    <font>
      <sz val="10"/>
      <name val="Arial CE"/>
      <family val="2"/>
      <charset val="238"/>
    </font>
    <font>
      <b/>
      <sz val="14"/>
      <name val="Arial Cyr"/>
      <family val="2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sz val="14"/>
      <name val="Arial Cyr"/>
      <family val="2"/>
      <charset val="204"/>
    </font>
    <font>
      <i/>
      <sz val="9"/>
      <name val="Arial Cyr"/>
      <charset val="204"/>
    </font>
    <font>
      <sz val="14"/>
      <name val="Arial CE"/>
      <family val="2"/>
      <charset val="238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0" fillId="0" borderId="0"/>
  </cellStyleXfs>
  <cellXfs count="2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0" applyFont="1" applyBorder="1"/>
    <xf numFmtId="0" fontId="5" fillId="0" borderId="0" xfId="0" applyFont="1" applyBorder="1"/>
    <xf numFmtId="1" fontId="4" fillId="0" borderId="0" xfId="0" applyNumberFormat="1" applyFont="1" applyBorder="1"/>
    <xf numFmtId="1" fontId="8" fillId="0" borderId="0" xfId="0" applyNumberFormat="1" applyFont="1" applyBorder="1"/>
    <xf numFmtId="0" fontId="0" fillId="0" borderId="0" xfId="0" applyBorder="1"/>
    <xf numFmtId="0" fontId="7" fillId="0" borderId="0" xfId="0" applyFont="1" applyBorder="1"/>
    <xf numFmtId="1" fontId="7" fillId="0" borderId="0" xfId="0" applyNumberFormat="1" applyFont="1" applyBorder="1"/>
    <xf numFmtId="1" fontId="9" fillId="0" borderId="0" xfId="0" applyNumberFormat="1" applyFont="1" applyBorder="1"/>
    <xf numFmtId="2" fontId="12" fillId="0" borderId="4" xfId="0" applyNumberFormat="1" applyFont="1" applyBorder="1"/>
    <xf numFmtId="0" fontId="0" fillId="0" borderId="4" xfId="0" applyBorder="1"/>
    <xf numFmtId="0" fontId="13" fillId="0" borderId="0" xfId="3"/>
    <xf numFmtId="0" fontId="13" fillId="0" borderId="0" xfId="3" applyAlignment="1">
      <alignment horizontal="center"/>
    </xf>
    <xf numFmtId="0" fontId="13" fillId="0" borderId="0" xfId="3" applyAlignment="1"/>
    <xf numFmtId="0" fontId="13" fillId="0" borderId="1" xfId="3" applyBorder="1" applyAlignment="1">
      <alignment horizontal="center" vertical="distributed"/>
    </xf>
    <xf numFmtId="0" fontId="13" fillId="0" borderId="1" xfId="3" applyBorder="1" applyAlignment="1">
      <alignment horizontal="center"/>
    </xf>
    <xf numFmtId="0" fontId="13" fillId="0" borderId="1" xfId="3" applyBorder="1"/>
    <xf numFmtId="164" fontId="13" fillId="0" borderId="1" xfId="3" applyNumberFormat="1" applyBorder="1"/>
    <xf numFmtId="0" fontId="13" fillId="0" borderId="1" xfId="3" applyBorder="1" applyAlignment="1">
      <alignment wrapText="1"/>
    </xf>
    <xf numFmtId="0" fontId="21" fillId="0" borderId="0" xfId="0" applyFont="1"/>
    <xf numFmtId="0" fontId="12" fillId="0" borderId="3" xfId="0" applyFont="1" applyBorder="1" applyAlignment="1">
      <alignment vertical="justify"/>
    </xf>
    <xf numFmtId="0" fontId="0" fillId="2" borderId="0" xfId="0" applyFill="1"/>
    <xf numFmtId="0" fontId="1" fillId="2" borderId="0" xfId="0" applyFont="1" applyFill="1"/>
    <xf numFmtId="0" fontId="7" fillId="2" borderId="5" xfId="0" applyFont="1" applyFill="1" applyBorder="1"/>
    <xf numFmtId="1" fontId="22" fillId="2" borderId="5" xfId="0" applyNumberFormat="1" applyFont="1" applyFill="1" applyBorder="1"/>
    <xf numFmtId="1" fontId="7" fillId="2" borderId="5" xfId="0" applyNumberFormat="1" applyFont="1" applyFill="1" applyBorder="1"/>
    <xf numFmtId="0" fontId="0" fillId="2" borderId="0" xfId="0" applyFill="1" applyBorder="1"/>
    <xf numFmtId="1" fontId="7" fillId="2" borderId="0" xfId="0" applyNumberFormat="1" applyFont="1" applyFill="1" applyBorder="1"/>
    <xf numFmtId="1" fontId="8" fillId="2" borderId="0" xfId="0" applyNumberFormat="1" applyFont="1" applyFill="1" applyBorder="1"/>
    <xf numFmtId="0" fontId="7" fillId="2" borderId="0" xfId="0" applyFont="1" applyFill="1" applyBorder="1"/>
    <xf numFmtId="1" fontId="4" fillId="2" borderId="0" xfId="0" applyNumberFormat="1" applyFont="1" applyFill="1" applyBorder="1"/>
    <xf numFmtId="0" fontId="0" fillId="0" borderId="1" xfId="0" applyFont="1" applyBorder="1" applyAlignment="1"/>
    <xf numFmtId="0" fontId="25" fillId="0" borderId="6" xfId="0" applyFont="1" applyBorder="1" applyAlignment="1">
      <alignment horizontal="center"/>
    </xf>
    <xf numFmtId="2" fontId="8" fillId="0" borderId="3" xfId="0" applyNumberFormat="1" applyFont="1" applyBorder="1" applyAlignment="1">
      <alignment wrapText="1"/>
    </xf>
    <xf numFmtId="1" fontId="26" fillId="0" borderId="1" xfId="4" applyNumberFormat="1" applyFont="1" applyBorder="1" applyAlignment="1">
      <alignment horizontal="center"/>
    </xf>
    <xf numFmtId="0" fontId="10" fillId="0" borderId="0" xfId="4"/>
    <xf numFmtId="1" fontId="27" fillId="0" borderId="1" xfId="4" applyNumberFormat="1" applyFont="1" applyBorder="1" applyAlignment="1">
      <alignment horizontal="center"/>
    </xf>
    <xf numFmtId="0" fontId="29" fillId="0" borderId="0" xfId="3" applyFont="1"/>
    <xf numFmtId="1" fontId="13" fillId="0" borderId="0" xfId="3" applyNumberFormat="1"/>
    <xf numFmtId="1" fontId="30" fillId="0" borderId="1" xfId="4" applyNumberFormat="1" applyFont="1" applyBorder="1" applyAlignment="1">
      <alignment horizontal="center"/>
    </xf>
    <xf numFmtId="1" fontId="31" fillId="0" borderId="1" xfId="4" applyNumberFormat="1" applyFont="1" applyBorder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" fontId="22" fillId="2" borderId="7" xfId="0" applyNumberFormat="1" applyFont="1" applyFill="1" applyBorder="1" applyAlignment="1">
      <alignment horizontal="center"/>
    </xf>
    <xf numFmtId="0" fontId="16" fillId="0" borderId="4" xfId="3" applyFont="1" applyBorder="1" applyAlignment="1"/>
    <xf numFmtId="0" fontId="32" fillId="0" borderId="1" xfId="3" applyFont="1" applyBorder="1"/>
    <xf numFmtId="49" fontId="15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left" vertical="top" wrapText="1"/>
    </xf>
    <xf numFmtId="0" fontId="33" fillId="0" borderId="0" xfId="0" applyFont="1" applyAlignment="1"/>
    <xf numFmtId="0" fontId="34" fillId="0" borderId="0" xfId="0" applyFont="1" applyAlignment="1">
      <alignment horizontal="left"/>
    </xf>
    <xf numFmtId="0" fontId="35" fillId="0" borderId="0" xfId="0" applyFont="1"/>
    <xf numFmtId="0" fontId="36" fillId="0" borderId="0" xfId="0" applyFont="1"/>
    <xf numFmtId="0" fontId="7" fillId="0" borderId="0" xfId="0" applyFont="1" applyAlignment="1">
      <alignment horizontal="left"/>
    </xf>
    <xf numFmtId="0" fontId="33" fillId="0" borderId="0" xfId="0" applyFont="1"/>
    <xf numFmtId="0" fontId="33" fillId="0" borderId="0" xfId="0" applyFont="1" applyAlignment="1">
      <alignment horizontal="justify"/>
    </xf>
    <xf numFmtId="0" fontId="3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/>
    </xf>
    <xf numFmtId="0" fontId="3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49" fontId="12" fillId="0" borderId="8" xfId="0" applyNumberFormat="1" applyFont="1" applyFill="1" applyBorder="1" applyAlignment="1">
      <alignment horizontal="center" vertical="center"/>
    </xf>
    <xf numFmtId="0" fontId="39" fillId="0" borderId="9" xfId="0" applyFont="1" applyBorder="1" applyAlignment="1">
      <alignment vertical="center" wrapText="1"/>
    </xf>
    <xf numFmtId="165" fontId="39" fillId="0" borderId="10" xfId="0" applyNumberFormat="1" applyFont="1" applyBorder="1"/>
    <xf numFmtId="165" fontId="39" fillId="0" borderId="11" xfId="0" applyNumberFormat="1" applyFont="1" applyBorder="1"/>
    <xf numFmtId="165" fontId="39" fillId="0" borderId="9" xfId="0" applyNumberFormat="1" applyFont="1" applyBorder="1"/>
    <xf numFmtId="0" fontId="12" fillId="0" borderId="0" xfId="0" applyFont="1"/>
    <xf numFmtId="0" fontId="24" fillId="0" borderId="12" xfId="0" applyFont="1" applyBorder="1" applyAlignment="1">
      <alignment horizontal="center" vertical="center" wrapText="1"/>
    </xf>
    <xf numFmtId="0" fontId="24" fillId="0" borderId="8" xfId="0" applyFont="1" applyBorder="1" applyAlignment="1">
      <alignment vertical="center" wrapText="1"/>
    </xf>
    <xf numFmtId="165" fontId="24" fillId="0" borderId="13" xfId="0" applyNumberFormat="1" applyFont="1" applyBorder="1"/>
    <xf numFmtId="165" fontId="24" fillId="0" borderId="14" xfId="0" applyNumberFormat="1" applyFont="1" applyBorder="1"/>
    <xf numFmtId="165" fontId="24" fillId="0" borderId="8" xfId="0" applyNumberFormat="1" applyFont="1" applyBorder="1"/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165" fontId="15" fillId="0" borderId="13" xfId="0" applyNumberFormat="1" applyFont="1" applyBorder="1"/>
    <xf numFmtId="165" fontId="40" fillId="0" borderId="13" xfId="0" applyNumberFormat="1" applyFont="1" applyBorder="1" applyAlignment="1">
      <alignment horizontal="center" wrapText="1"/>
    </xf>
    <xf numFmtId="165" fontId="40" fillId="0" borderId="14" xfId="0" applyNumberFormat="1" applyFont="1" applyBorder="1" applyAlignment="1">
      <alignment horizontal="center" wrapText="1"/>
    </xf>
    <xf numFmtId="165" fontId="15" fillId="0" borderId="8" xfId="0" applyNumberFormat="1" applyFont="1" applyBorder="1"/>
    <xf numFmtId="165" fontId="15" fillId="0" borderId="0" xfId="0" applyNumberFormat="1" applyFont="1"/>
    <xf numFmtId="165" fontId="15" fillId="0" borderId="14" xfId="0" applyNumberFormat="1" applyFont="1" applyBorder="1"/>
    <xf numFmtId="49" fontId="10" fillId="0" borderId="8" xfId="0" applyNumberFormat="1" applyFont="1" applyFill="1" applyBorder="1" applyAlignment="1">
      <alignment horizontal="center" vertical="center"/>
    </xf>
    <xf numFmtId="165" fontId="39" fillId="0" borderId="13" xfId="0" applyNumberFormat="1" applyFont="1" applyBorder="1"/>
    <xf numFmtId="165" fontId="39" fillId="0" borderId="14" xfId="0" applyNumberFormat="1" applyFont="1" applyBorder="1"/>
    <xf numFmtId="165" fontId="39" fillId="0" borderId="8" xfId="0" applyNumberFormat="1" applyFont="1" applyBorder="1"/>
    <xf numFmtId="165" fontId="10" fillId="0" borderId="13" xfId="0" applyNumberFormat="1" applyFont="1" applyBorder="1"/>
    <xf numFmtId="165" fontId="10" fillId="0" borderId="14" xfId="0" applyNumberFormat="1" applyFont="1" applyBorder="1"/>
    <xf numFmtId="49" fontId="10" fillId="0" borderId="12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39" fillId="0" borderId="8" xfId="0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65" fontId="10" fillId="0" borderId="0" xfId="0" applyNumberFormat="1" applyFont="1" applyBorder="1"/>
    <xf numFmtId="0" fontId="42" fillId="0" borderId="0" xfId="0" applyFont="1"/>
    <xf numFmtId="0" fontId="40" fillId="0" borderId="0" xfId="0" applyFont="1"/>
    <xf numFmtId="0" fontId="28" fillId="0" borderId="0" xfId="0" applyFont="1"/>
    <xf numFmtId="0" fontId="13" fillId="0" borderId="1" xfId="3" applyFont="1" applyBorder="1" applyAlignment="1">
      <alignment wrapText="1"/>
    </xf>
    <xf numFmtId="0" fontId="43" fillId="0" borderId="0" xfId="0" applyFont="1"/>
    <xf numFmtId="0" fontId="44" fillId="0" borderId="0" xfId="0" applyFont="1"/>
    <xf numFmtId="0" fontId="28" fillId="0" borderId="17" xfId="0" applyFont="1" applyBorder="1"/>
    <xf numFmtId="0" fontId="28" fillId="0" borderId="7" xfId="0" applyFont="1" applyBorder="1"/>
    <xf numFmtId="0" fontId="40" fillId="0" borderId="0" xfId="0" applyFont="1" applyBorder="1"/>
    <xf numFmtId="0" fontId="37" fillId="0" borderId="0" xfId="0" applyFont="1" applyBorder="1"/>
    <xf numFmtId="1" fontId="23" fillId="2" borderId="5" xfId="0" applyNumberFormat="1" applyFont="1" applyFill="1" applyBorder="1"/>
    <xf numFmtId="0" fontId="0" fillId="2" borderId="5" xfId="0" applyFont="1" applyFill="1" applyBorder="1"/>
    <xf numFmtId="0" fontId="0" fillId="2" borderId="1" xfId="0" applyFont="1" applyFill="1" applyBorder="1"/>
    <xf numFmtId="1" fontId="8" fillId="2" borderId="18" xfId="0" applyNumberFormat="1" applyFont="1" applyFill="1" applyBorder="1" applyAlignment="1">
      <alignment horizontal="center"/>
    </xf>
    <xf numFmtId="1" fontId="7" fillId="2" borderId="18" xfId="0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horizontal="right"/>
    </xf>
    <xf numFmtId="0" fontId="0" fillId="2" borderId="3" xfId="0" applyFont="1" applyFill="1" applyBorder="1" applyAlignment="1"/>
    <xf numFmtId="0" fontId="7" fillId="2" borderId="0" xfId="0" applyFont="1" applyFill="1"/>
    <xf numFmtId="0" fontId="1" fillId="2" borderId="17" xfId="0" applyFont="1" applyFill="1" applyBorder="1"/>
    <xf numFmtId="0" fontId="8" fillId="2" borderId="7" xfId="0" applyFont="1" applyFill="1" applyBorder="1"/>
    <xf numFmtId="0" fontId="45" fillId="0" borderId="0" xfId="3" applyFont="1"/>
    <xf numFmtId="0" fontId="22" fillId="2" borderId="5" xfId="0" applyFont="1" applyFill="1" applyBorder="1"/>
    <xf numFmtId="0" fontId="23" fillId="2" borderId="5" xfId="0" applyFont="1" applyFill="1" applyBorder="1"/>
    <xf numFmtId="1" fontId="8" fillId="2" borderId="5" xfId="0" applyNumberFormat="1" applyFont="1" applyFill="1" applyBorder="1" applyAlignment="1">
      <alignment horizontal="center"/>
    </xf>
    <xf numFmtId="0" fontId="24" fillId="2" borderId="0" xfId="0" applyFont="1" applyFill="1"/>
    <xf numFmtId="0" fontId="7" fillId="2" borderId="3" xfId="0" applyFont="1" applyFill="1" applyBorder="1" applyAlignment="1">
      <alignment wrapText="1"/>
    </xf>
    <xf numFmtId="1" fontId="7" fillId="2" borderId="5" xfId="0" applyNumberFormat="1" applyFont="1" applyFill="1" applyBorder="1" applyAlignment="1">
      <alignment horizontal="center"/>
    </xf>
    <xf numFmtId="0" fontId="28" fillId="2" borderId="7" xfId="0" applyFont="1" applyFill="1" applyBorder="1"/>
    <xf numFmtId="0" fontId="0" fillId="2" borderId="3" xfId="0" applyFill="1" applyBorder="1"/>
    <xf numFmtId="0" fontId="7" fillId="2" borderId="5" xfId="0" applyFont="1" applyFill="1" applyBorder="1" applyAlignment="1">
      <alignment horizontal="center"/>
    </xf>
    <xf numFmtId="0" fontId="21" fillId="2" borderId="0" xfId="0" applyFont="1" applyFill="1"/>
    <xf numFmtId="0" fontId="20" fillId="2" borderId="6" xfId="0" applyFont="1" applyFill="1" applyBorder="1" applyAlignment="1">
      <alignment horizontal="center"/>
    </xf>
    <xf numFmtId="0" fontId="0" fillId="2" borderId="1" xfId="0" applyFont="1" applyFill="1" applyBorder="1" applyAlignment="1"/>
    <xf numFmtId="1" fontId="8" fillId="2" borderId="5" xfId="0" applyNumberFormat="1" applyFont="1" applyFill="1" applyBorder="1"/>
    <xf numFmtId="2" fontId="8" fillId="2" borderId="3" xfId="0" applyNumberFormat="1" applyFont="1" applyFill="1" applyBorder="1" applyAlignment="1">
      <alignment wrapText="1"/>
    </xf>
    <xf numFmtId="1" fontId="30" fillId="2" borderId="1" xfId="4" applyNumberFormat="1" applyFont="1" applyFill="1" applyBorder="1" applyAlignment="1">
      <alignment horizontal="center"/>
    </xf>
    <xf numFmtId="1" fontId="26" fillId="2" borderId="1" xfId="4" applyNumberFormat="1" applyFont="1" applyFill="1" applyBorder="1" applyAlignment="1">
      <alignment horizontal="center"/>
    </xf>
    <xf numFmtId="0" fontId="10" fillId="2" borderId="0" xfId="4" applyFill="1"/>
    <xf numFmtId="0" fontId="25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1" fontId="31" fillId="2" borderId="1" xfId="4" applyNumberFormat="1" applyFont="1" applyFill="1" applyBorder="1" applyAlignment="1">
      <alignment horizontal="center"/>
    </xf>
    <xf numFmtId="1" fontId="27" fillId="2" borderId="1" xfId="4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vertical="justify"/>
    </xf>
    <xf numFmtId="1" fontId="22" fillId="2" borderId="5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wrapText="1"/>
    </xf>
    <xf numFmtId="1" fontId="22" fillId="2" borderId="18" xfId="0" applyNumberFormat="1" applyFont="1" applyFill="1" applyBorder="1"/>
    <xf numFmtId="0" fontId="0" fillId="2" borderId="6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8" fillId="2" borderId="5" xfId="0" applyFont="1" applyFill="1" applyBorder="1"/>
    <xf numFmtId="0" fontId="0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left" wrapText="1"/>
    </xf>
    <xf numFmtId="0" fontId="12" fillId="0" borderId="7" xfId="0" applyFont="1" applyBorder="1"/>
    <xf numFmtId="0" fontId="0" fillId="0" borderId="7" xfId="0" applyFont="1" applyBorder="1"/>
    <xf numFmtId="2" fontId="12" fillId="0" borderId="3" xfId="0" applyNumberFormat="1" applyFont="1" applyBorder="1" applyAlignment="1">
      <alignment wrapText="1"/>
    </xf>
    <xf numFmtId="0" fontId="0" fillId="0" borderId="3" xfId="0" applyFont="1" applyBorder="1" applyAlignment="1">
      <alignment vertical="justify"/>
    </xf>
    <xf numFmtId="1" fontId="4" fillId="0" borderId="1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6" fillId="0" borderId="1" xfId="0" applyNumberFormat="1" applyFont="1" applyBorder="1" applyAlignment="1">
      <alignment horizontal="center"/>
    </xf>
    <xf numFmtId="1" fontId="46" fillId="0" borderId="5" xfId="0" applyNumberFormat="1" applyFont="1" applyBorder="1" applyAlignment="1">
      <alignment horizontal="center"/>
    </xf>
    <xf numFmtId="165" fontId="39" fillId="2" borderId="13" xfId="0" applyNumberFormat="1" applyFont="1" applyFill="1" applyBorder="1"/>
    <xf numFmtId="165" fontId="39" fillId="2" borderId="14" xfId="0" applyNumberFormat="1" applyFont="1" applyFill="1" applyBorder="1"/>
    <xf numFmtId="165" fontId="39" fillId="2" borderId="8" xfId="0" applyNumberFormat="1" applyFont="1" applyFill="1" applyBorder="1"/>
    <xf numFmtId="165" fontId="10" fillId="2" borderId="13" xfId="0" applyNumberFormat="1" applyFont="1" applyFill="1" applyBorder="1"/>
    <xf numFmtId="165" fontId="10" fillId="2" borderId="14" xfId="0" applyNumberFormat="1" applyFont="1" applyFill="1" applyBorder="1"/>
    <xf numFmtId="165" fontId="24" fillId="2" borderId="8" xfId="0" applyNumberFormat="1" applyFont="1" applyFill="1" applyBorder="1"/>
    <xf numFmtId="165" fontId="15" fillId="2" borderId="8" xfId="0" applyNumberFormat="1" applyFont="1" applyFill="1" applyBorder="1"/>
    <xf numFmtId="165" fontId="39" fillId="2" borderId="16" xfId="0" applyNumberFormat="1" applyFont="1" applyFill="1" applyBorder="1"/>
    <xf numFmtId="0" fontId="33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37" fillId="0" borderId="0" xfId="0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13" fillId="0" borderId="1" xfId="3" applyBorder="1" applyAlignment="1">
      <alignment horizontal="center" vertical="center"/>
    </xf>
    <xf numFmtId="0" fontId="13" fillId="0" borderId="1" xfId="3" applyBorder="1" applyAlignment="1">
      <alignment horizontal="center" vertical="center" wrapText="1"/>
    </xf>
    <xf numFmtId="0" fontId="18" fillId="0" borderId="17" xfId="3" applyFont="1" applyBorder="1" applyAlignment="1">
      <alignment horizontal="center" vertical="distributed"/>
    </xf>
    <xf numFmtId="0" fontId="18" fillId="0" borderId="21" xfId="3" applyFont="1" applyBorder="1" applyAlignment="1">
      <alignment horizontal="center" vertical="distributed"/>
    </xf>
    <xf numFmtId="0" fontId="18" fillId="0" borderId="7" xfId="3" applyFont="1" applyBorder="1" applyAlignment="1">
      <alignment horizontal="center" vertical="distributed"/>
    </xf>
    <xf numFmtId="0" fontId="13" fillId="0" borderId="17" xfId="3" applyBorder="1" applyAlignment="1">
      <alignment horizontal="center" vertical="top" wrapText="1"/>
    </xf>
    <xf numFmtId="0" fontId="13" fillId="0" borderId="7" xfId="3" applyBorder="1" applyAlignment="1">
      <alignment horizontal="center" vertical="top" wrapText="1"/>
    </xf>
    <xf numFmtId="0" fontId="19" fillId="0" borderId="1" xfId="3" applyFont="1" applyBorder="1" applyAlignment="1">
      <alignment horizontal="center" vertical="justify"/>
    </xf>
    <xf numFmtId="164" fontId="13" fillId="0" borderId="17" xfId="3" applyNumberFormat="1" applyBorder="1" applyAlignment="1">
      <alignment horizontal="center"/>
    </xf>
    <xf numFmtId="164" fontId="13" fillId="0" borderId="7" xfId="3" applyNumberFormat="1" applyBorder="1" applyAlignment="1">
      <alignment horizontal="center"/>
    </xf>
    <xf numFmtId="164" fontId="13" fillId="0" borderId="17" xfId="3" applyNumberFormat="1" applyFont="1" applyBorder="1" applyAlignment="1">
      <alignment horizontal="center"/>
    </xf>
    <xf numFmtId="164" fontId="13" fillId="0" borderId="7" xfId="3" applyNumberFormat="1" applyFont="1" applyBorder="1" applyAlignment="1">
      <alignment horizontal="center"/>
    </xf>
    <xf numFmtId="0" fontId="13" fillId="0" borderId="1" xfId="3" applyBorder="1" applyAlignment="1">
      <alignment horizontal="center" vertical="justify"/>
    </xf>
    <xf numFmtId="0" fontId="19" fillId="0" borderId="17" xfId="3" applyFont="1" applyBorder="1" applyAlignment="1">
      <alignment horizontal="center" vertical="distributed"/>
    </xf>
    <xf numFmtId="0" fontId="19" fillId="0" borderId="7" xfId="3" applyFont="1" applyBorder="1" applyAlignment="1">
      <alignment horizontal="center" vertical="distributed"/>
    </xf>
    <xf numFmtId="0" fontId="13" fillId="0" borderId="21" xfId="3" applyBorder="1" applyAlignment="1">
      <alignment horizontal="center" vertical="top" wrapText="1"/>
    </xf>
  </cellXfs>
  <cellStyles count="5">
    <cellStyle name="Normal_Доходи" xfId="1"/>
    <cellStyle name="Гиперссылка 2" xfId="2"/>
    <cellStyle name="Обычный" xfId="0" builtinId="0"/>
    <cellStyle name="Обычный 2" xfId="3"/>
    <cellStyle name="Обычн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90" zoomScaleNormal="90" workbookViewId="0">
      <pane xSplit="2" ySplit="11" topLeftCell="C12" activePane="bottomRight" state="frozen"/>
      <selection activeCell="D5" sqref="D5"/>
      <selection pane="topRight" activeCell="D5" sqref="D5"/>
      <selection pane="bottomLeft" activeCell="D5" sqref="D5"/>
      <selection pane="bottomRight" activeCell="E4" sqref="E4:G4"/>
    </sheetView>
  </sheetViews>
  <sheetFormatPr defaultRowHeight="12.75" outlineLevelRow="1" x14ac:dyDescent="0.2"/>
  <cols>
    <col min="1" max="1" width="12.140625" style="52" customWidth="1"/>
    <col min="2" max="2" width="35.85546875" style="52" customWidth="1"/>
    <col min="3" max="3" width="23.5703125" style="52" customWidth="1"/>
    <col min="4" max="4" width="16.7109375" style="52" customWidth="1"/>
    <col min="5" max="5" width="14.7109375" style="52" customWidth="1"/>
    <col min="6" max="6" width="17.140625" style="52" customWidth="1"/>
    <col min="7" max="7" width="9.140625" style="52"/>
    <col min="8" max="8" width="10.28515625" style="52" bestFit="1" customWidth="1"/>
    <col min="9" max="16384" width="9.140625" style="52"/>
  </cols>
  <sheetData>
    <row r="1" spans="1:11" ht="14.25" customHeight="1" x14ac:dyDescent="0.2">
      <c r="A1" s="51"/>
      <c r="C1" s="53"/>
      <c r="D1" s="53"/>
      <c r="E1" s="54" t="s">
        <v>89</v>
      </c>
      <c r="F1" s="54"/>
    </row>
    <row r="2" spans="1:11" ht="12.75" customHeight="1" x14ac:dyDescent="0.2">
      <c r="A2" s="51"/>
      <c r="C2" s="53"/>
      <c r="D2" s="53"/>
      <c r="E2" s="55" t="s">
        <v>42</v>
      </c>
      <c r="F2" s="55"/>
    </row>
    <row r="3" spans="1:11" ht="15" x14ac:dyDescent="0.2">
      <c r="A3" s="51"/>
      <c r="C3" s="56"/>
      <c r="D3" s="57"/>
      <c r="E3" s="58" t="s">
        <v>43</v>
      </c>
      <c r="F3" s="58"/>
    </row>
    <row r="4" spans="1:11" ht="15" customHeight="1" x14ac:dyDescent="0.2">
      <c r="A4" s="51"/>
      <c r="C4" s="56"/>
      <c r="D4" s="59"/>
      <c r="E4" s="169" t="s">
        <v>101</v>
      </c>
      <c r="F4" s="169"/>
      <c r="G4" s="169"/>
      <c r="H4" s="60"/>
    </row>
    <row r="5" spans="1:11" x14ac:dyDescent="0.2">
      <c r="A5" s="51"/>
      <c r="B5" s="170"/>
      <c r="C5" s="170"/>
    </row>
    <row r="6" spans="1:11" ht="18" x14ac:dyDescent="0.2">
      <c r="A6" s="171" t="s">
        <v>44</v>
      </c>
      <c r="B6" s="171"/>
      <c r="C6" s="171"/>
      <c r="D6" s="171"/>
      <c r="E6" s="171"/>
      <c r="F6" s="171"/>
    </row>
    <row r="7" spans="1:11" x14ac:dyDescent="0.2">
      <c r="A7" s="61"/>
      <c r="B7" s="61"/>
      <c r="C7" s="61"/>
      <c r="D7" s="61"/>
      <c r="E7" s="61"/>
      <c r="F7" s="61"/>
    </row>
    <row r="8" spans="1:11" x14ac:dyDescent="0.2">
      <c r="D8" s="62"/>
      <c r="F8" s="62" t="s">
        <v>45</v>
      </c>
    </row>
    <row r="9" spans="1:11" s="64" customFormat="1" ht="20.25" customHeight="1" x14ac:dyDescent="0.2">
      <c r="A9" s="172" t="s">
        <v>46</v>
      </c>
      <c r="B9" s="174" t="s">
        <v>47</v>
      </c>
      <c r="C9" s="176" t="s">
        <v>48</v>
      </c>
      <c r="D9" s="178" t="s">
        <v>49</v>
      </c>
      <c r="E9" s="178"/>
      <c r="F9" s="179" t="s">
        <v>50</v>
      </c>
    </row>
    <row r="10" spans="1:11" s="64" customFormat="1" ht="39.75" customHeight="1" x14ac:dyDescent="0.2">
      <c r="A10" s="173"/>
      <c r="B10" s="175"/>
      <c r="C10" s="177"/>
      <c r="D10" s="63" t="s">
        <v>50</v>
      </c>
      <c r="E10" s="63" t="s">
        <v>51</v>
      </c>
      <c r="F10" s="180"/>
    </row>
    <row r="11" spans="1:11" x14ac:dyDescent="0.2">
      <c r="A11" s="65">
        <v>1</v>
      </c>
      <c r="B11" s="66">
        <v>2</v>
      </c>
      <c r="C11" s="66">
        <v>3</v>
      </c>
      <c r="D11" s="66">
        <v>4</v>
      </c>
      <c r="E11" s="66">
        <v>5</v>
      </c>
      <c r="F11" s="66">
        <v>6</v>
      </c>
    </row>
    <row r="12" spans="1:11" ht="18" customHeight="1" x14ac:dyDescent="0.2">
      <c r="A12" s="67" t="s">
        <v>52</v>
      </c>
      <c r="B12" s="68" t="s">
        <v>53</v>
      </c>
      <c r="C12" s="69">
        <v>-600</v>
      </c>
      <c r="D12" s="69">
        <v>600</v>
      </c>
      <c r="E12" s="70">
        <v>600</v>
      </c>
      <c r="F12" s="71">
        <f t="shared" ref="F12:F19" si="0">+D12+C12</f>
        <v>0</v>
      </c>
      <c r="G12" s="72"/>
      <c r="I12" s="72"/>
      <c r="J12" s="72"/>
      <c r="K12" s="72"/>
    </row>
    <row r="13" spans="1:11" ht="38.25" hidden="1" outlineLevel="1" x14ac:dyDescent="0.2">
      <c r="A13" s="73" t="s">
        <v>54</v>
      </c>
      <c r="B13" s="74" t="s">
        <v>55</v>
      </c>
      <c r="C13" s="75">
        <f>+C14</f>
        <v>0</v>
      </c>
      <c r="D13" s="75">
        <f>+D15</f>
        <v>0</v>
      </c>
      <c r="E13" s="76">
        <f>+E15</f>
        <v>0</v>
      </c>
      <c r="F13" s="77">
        <f t="shared" si="0"/>
        <v>0</v>
      </c>
    </row>
    <row r="14" spans="1:11" ht="25.5" hidden="1" outlineLevel="1" x14ac:dyDescent="0.25">
      <c r="A14" s="78">
        <v>205320</v>
      </c>
      <c r="B14" s="79" t="s">
        <v>56</v>
      </c>
      <c r="C14" s="80"/>
      <c r="D14" s="81"/>
      <c r="E14" s="82"/>
      <c r="F14" s="83">
        <f t="shared" si="0"/>
        <v>0</v>
      </c>
      <c r="H14" s="84"/>
    </row>
    <row r="15" spans="1:11" ht="25.5" hidden="1" outlineLevel="1" x14ac:dyDescent="0.2">
      <c r="A15" s="78">
        <v>205330</v>
      </c>
      <c r="B15" s="79" t="s">
        <v>57</v>
      </c>
      <c r="C15" s="80"/>
      <c r="D15" s="75"/>
      <c r="E15" s="85"/>
      <c r="F15" s="77">
        <f t="shared" si="0"/>
        <v>0</v>
      </c>
    </row>
    <row r="16" spans="1:11" ht="30" customHeight="1" collapsed="1" x14ac:dyDescent="0.2">
      <c r="A16" s="73">
        <v>208000</v>
      </c>
      <c r="B16" s="74" t="s">
        <v>58</v>
      </c>
      <c r="C16" s="69">
        <v>-600</v>
      </c>
      <c r="D16" s="69">
        <v>600</v>
      </c>
      <c r="E16" s="70">
        <v>600</v>
      </c>
      <c r="F16" s="71">
        <f t="shared" si="0"/>
        <v>0</v>
      </c>
    </row>
    <row r="17" spans="1:11" hidden="1" outlineLevel="1" x14ac:dyDescent="0.2">
      <c r="A17" s="86">
        <v>208100</v>
      </c>
      <c r="B17" s="79" t="s">
        <v>59</v>
      </c>
      <c r="C17" s="87"/>
      <c r="D17" s="87"/>
      <c r="E17" s="88"/>
      <c r="F17" s="89">
        <f t="shared" si="0"/>
        <v>0</v>
      </c>
    </row>
    <row r="18" spans="1:11" hidden="1" outlineLevel="1" x14ac:dyDescent="0.2">
      <c r="A18" s="86">
        <v>208200</v>
      </c>
      <c r="B18" s="79" t="s">
        <v>60</v>
      </c>
      <c r="C18" s="75"/>
      <c r="D18" s="75"/>
      <c r="E18" s="85"/>
      <c r="F18" s="77">
        <f t="shared" si="0"/>
        <v>0</v>
      </c>
    </row>
    <row r="19" spans="1:11" ht="25.5" hidden="1" outlineLevel="1" x14ac:dyDescent="0.25">
      <c r="A19" s="86" t="s">
        <v>61</v>
      </c>
      <c r="B19" s="79" t="s">
        <v>56</v>
      </c>
      <c r="C19" s="87"/>
      <c r="D19" s="81"/>
      <c r="E19" s="82"/>
      <c r="F19" s="89">
        <f t="shared" si="0"/>
        <v>0</v>
      </c>
    </row>
    <row r="20" spans="1:11" ht="38.25" collapsed="1" x14ac:dyDescent="0.2">
      <c r="A20" s="92" t="s">
        <v>62</v>
      </c>
      <c r="B20" s="79" t="s">
        <v>63</v>
      </c>
      <c r="C20" s="90">
        <v>600</v>
      </c>
      <c r="D20" s="90">
        <v>-600</v>
      </c>
      <c r="E20" s="91">
        <f>+D20</f>
        <v>-600</v>
      </c>
      <c r="F20" s="83">
        <f>+C20+D20</f>
        <v>0</v>
      </c>
    </row>
    <row r="21" spans="1:11" x14ac:dyDescent="0.2">
      <c r="A21" s="92"/>
      <c r="B21" s="79"/>
      <c r="C21" s="90"/>
      <c r="D21" s="90"/>
      <c r="E21" s="91"/>
      <c r="F21" s="77"/>
    </row>
    <row r="22" spans="1:11" x14ac:dyDescent="0.2">
      <c r="A22" s="93"/>
      <c r="B22" s="94" t="s">
        <v>64</v>
      </c>
      <c r="C22" s="87">
        <f>+C12</f>
        <v>-600</v>
      </c>
      <c r="D22" s="87">
        <f>+D12</f>
        <v>600</v>
      </c>
      <c r="E22" s="88">
        <f>+E12</f>
        <v>600</v>
      </c>
      <c r="F22" s="89">
        <f>+D22+C22</f>
        <v>0</v>
      </c>
    </row>
    <row r="23" spans="1:11" ht="32.25" customHeight="1" x14ac:dyDescent="0.2">
      <c r="A23" s="67" t="s">
        <v>65</v>
      </c>
      <c r="B23" s="94" t="s">
        <v>66</v>
      </c>
      <c r="C23" s="161">
        <v>-600</v>
      </c>
      <c r="D23" s="161">
        <v>600</v>
      </c>
      <c r="E23" s="162">
        <v>600</v>
      </c>
      <c r="F23" s="163">
        <f>+F24-F25+F26+F28-F29</f>
        <v>0</v>
      </c>
      <c r="G23" s="72"/>
      <c r="I23" s="72"/>
      <c r="J23" s="72"/>
      <c r="K23" s="72"/>
    </row>
    <row r="24" spans="1:11" hidden="1" outlineLevel="1" x14ac:dyDescent="0.2">
      <c r="A24" s="86" t="s">
        <v>67</v>
      </c>
      <c r="B24" s="79" t="s">
        <v>68</v>
      </c>
      <c r="C24" s="164">
        <f t="shared" ref="C24:E25" si="1">+C17</f>
        <v>0</v>
      </c>
      <c r="D24" s="164">
        <f t="shared" si="1"/>
        <v>0</v>
      </c>
      <c r="E24" s="165">
        <f t="shared" si="1"/>
        <v>0</v>
      </c>
      <c r="F24" s="163">
        <f>+D24+C24</f>
        <v>0</v>
      </c>
    </row>
    <row r="25" spans="1:11" hidden="1" outlineLevel="1" x14ac:dyDescent="0.2">
      <c r="A25" s="86" t="s">
        <v>69</v>
      </c>
      <c r="B25" s="79" t="s">
        <v>70</v>
      </c>
      <c r="C25" s="164">
        <f t="shared" si="1"/>
        <v>0</v>
      </c>
      <c r="D25" s="164">
        <f t="shared" si="1"/>
        <v>0</v>
      </c>
      <c r="E25" s="165">
        <f t="shared" si="1"/>
        <v>0</v>
      </c>
      <c r="F25" s="166">
        <f>+D25+C25</f>
        <v>0</v>
      </c>
    </row>
    <row r="26" spans="1:11" ht="25.5" hidden="1" outlineLevel="1" x14ac:dyDescent="0.2">
      <c r="A26" s="86" t="s">
        <v>71</v>
      </c>
      <c r="B26" s="79" t="s">
        <v>56</v>
      </c>
      <c r="C26" s="164">
        <f>+C14+C19</f>
        <v>0</v>
      </c>
      <c r="D26" s="164">
        <f>+D14+D19</f>
        <v>0</v>
      </c>
      <c r="E26" s="165">
        <f>+E14+E19</f>
        <v>0</v>
      </c>
      <c r="F26" s="163">
        <f>+D26+C26</f>
        <v>0</v>
      </c>
    </row>
    <row r="27" spans="1:11" collapsed="1" x14ac:dyDescent="0.2">
      <c r="A27" s="86"/>
      <c r="B27" s="79"/>
      <c r="C27" s="164"/>
      <c r="D27" s="164"/>
      <c r="E27" s="165"/>
      <c r="F27" s="163"/>
    </row>
    <row r="28" spans="1:11" x14ac:dyDescent="0.2">
      <c r="A28" s="86"/>
      <c r="B28" s="79"/>
      <c r="C28" s="164"/>
      <c r="D28" s="164"/>
      <c r="E28" s="165"/>
      <c r="F28" s="167"/>
    </row>
    <row r="29" spans="1:11" ht="38.25" x14ac:dyDescent="0.2">
      <c r="A29" s="86" t="s">
        <v>72</v>
      </c>
      <c r="B29" s="79" t="s">
        <v>63</v>
      </c>
      <c r="C29" s="161">
        <v>600</v>
      </c>
      <c r="D29" s="161">
        <f>-C29</f>
        <v>-600</v>
      </c>
      <c r="E29" s="162">
        <f>+D29</f>
        <v>-600</v>
      </c>
      <c r="F29" s="166">
        <f>+D29+C29</f>
        <v>0</v>
      </c>
    </row>
    <row r="30" spans="1:11" ht="25.5" x14ac:dyDescent="0.2">
      <c r="A30" s="95"/>
      <c r="B30" s="96" t="s">
        <v>73</v>
      </c>
      <c r="C30" s="161">
        <v>-600</v>
      </c>
      <c r="D30" s="161">
        <v>600</v>
      </c>
      <c r="E30" s="162">
        <v>600</v>
      </c>
      <c r="F30" s="168">
        <f>+D30+C30</f>
        <v>0</v>
      </c>
    </row>
    <row r="31" spans="1:11" hidden="1" outlineLevel="1" x14ac:dyDescent="0.2">
      <c r="A31" s="97"/>
      <c r="B31" s="98"/>
      <c r="C31" s="99">
        <f>+C30-C12</f>
        <v>0</v>
      </c>
      <c r="D31" s="99">
        <f>+D30-D12</f>
        <v>0</v>
      </c>
      <c r="E31" s="99">
        <f>+E30-E12</f>
        <v>0</v>
      </c>
      <c r="F31" s="99">
        <f>+F30-F12</f>
        <v>0</v>
      </c>
    </row>
    <row r="32" spans="1:11" hidden="1" outlineLevel="1" x14ac:dyDescent="0.2">
      <c r="C32" s="84"/>
      <c r="D32" s="84"/>
      <c r="E32" s="84"/>
      <c r="F32" s="84"/>
    </row>
    <row r="33" spans="1:6" collapsed="1" x14ac:dyDescent="0.2">
      <c r="C33" s="84"/>
      <c r="D33" s="84"/>
      <c r="E33" s="84"/>
      <c r="F33" s="84"/>
    </row>
    <row r="34" spans="1:6" x14ac:dyDescent="0.2">
      <c r="C34" s="84"/>
      <c r="D34" s="84"/>
      <c r="E34" s="84"/>
      <c r="F34" s="84"/>
    </row>
    <row r="35" spans="1:6" x14ac:dyDescent="0.2">
      <c r="C35" s="84"/>
      <c r="D35" s="84"/>
      <c r="E35" s="84"/>
      <c r="F35" s="84"/>
    </row>
    <row r="36" spans="1:6" ht="18.75" x14ac:dyDescent="0.3">
      <c r="A36" s="104" t="s">
        <v>35</v>
      </c>
      <c r="B36" s="105"/>
      <c r="C36" s="105"/>
      <c r="D36" s="105" t="s">
        <v>40</v>
      </c>
      <c r="E36" s="105"/>
      <c r="F36" s="101"/>
    </row>
    <row r="37" spans="1:6" ht="18" x14ac:dyDescent="0.25">
      <c r="A37" s="100"/>
      <c r="F37" s="102"/>
    </row>
    <row r="38" spans="1:6" ht="18" x14ac:dyDescent="0.25">
      <c r="A38" s="100"/>
      <c r="C38" s="84"/>
      <c r="E38" s="102"/>
    </row>
  </sheetData>
  <mergeCells count="8">
    <mergeCell ref="E4:G4"/>
    <mergeCell ref="B5:C5"/>
    <mergeCell ref="A6:F6"/>
    <mergeCell ref="A9:A10"/>
    <mergeCell ref="B9:B10"/>
    <mergeCell ref="C9:C10"/>
    <mergeCell ref="D9:E9"/>
    <mergeCell ref="F9:F10"/>
  </mergeCells>
  <printOptions horizontalCentered="1"/>
  <pageMargins left="0.98425196850393704" right="0.19685039370078741" top="0.78740157480314965" bottom="0.19685039370078741" header="0.51181102362204722" footer="0.51181102362204722"/>
  <pageSetup paperSize="9" scale="70" firstPageNumber="25" orientation="portrait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view="pageBreakPreview" zoomScaleNormal="75" zoomScaleSheetLayoutView="100" workbookViewId="0">
      <pane xSplit="4" ySplit="6" topLeftCell="N13" activePane="bottomRight" state="frozenSplit"/>
      <selection pane="topRight" activeCell="E1" sqref="E1"/>
      <selection pane="bottomLeft" activeCell="A8" sqref="A8"/>
      <selection pane="bottomRight" activeCell="N3" sqref="N3"/>
    </sheetView>
  </sheetViews>
  <sheetFormatPr defaultRowHeight="18" x14ac:dyDescent="0.25"/>
  <cols>
    <col min="1" max="1" width="13.28515625" style="102" customWidth="1"/>
    <col min="2" max="2" width="11.5703125" style="102" customWidth="1"/>
    <col min="3" max="3" width="55.85546875" customWidth="1"/>
    <col min="4" max="4" width="14.5703125" style="117" customWidth="1"/>
    <col min="5" max="5" width="11.140625" style="25" customWidth="1"/>
    <col min="6" max="6" width="13.28515625" style="25" customWidth="1"/>
    <col min="7" max="7" width="14.28515625" style="25" customWidth="1"/>
    <col min="8" max="8" width="9.5703125" customWidth="1"/>
    <col min="9" max="9" width="11.85546875" customWidth="1"/>
    <col min="10" max="10" width="10.5703125" customWidth="1"/>
    <col min="11" max="11" width="11.42578125" bestFit="1" customWidth="1"/>
    <col min="12" max="12" width="11" customWidth="1"/>
    <col min="13" max="13" width="11.42578125" bestFit="1" customWidth="1"/>
    <col min="14" max="14" width="12.140625" customWidth="1"/>
    <col min="15" max="15" width="11.7109375" customWidth="1"/>
    <col min="16" max="16" width="10.28515625" customWidth="1"/>
    <col min="17" max="17" width="9.140625" hidden="1" customWidth="1"/>
  </cols>
  <sheetData>
    <row r="1" spans="1:16" ht="21" customHeight="1" x14ac:dyDescent="0.25">
      <c r="H1" t="s">
        <v>18</v>
      </c>
      <c r="N1" t="s">
        <v>19</v>
      </c>
    </row>
    <row r="2" spans="1:16" ht="15" customHeight="1" x14ac:dyDescent="0.25">
      <c r="N2" t="s">
        <v>27</v>
      </c>
    </row>
    <row r="3" spans="1:16" ht="15" customHeight="1" x14ac:dyDescent="0.25">
      <c r="K3" s="9"/>
      <c r="L3" s="9"/>
      <c r="N3" t="s">
        <v>101</v>
      </c>
    </row>
    <row r="4" spans="1:16" ht="16.5" customHeight="1" x14ac:dyDescent="0.25">
      <c r="C4" s="1" t="s">
        <v>31</v>
      </c>
      <c r="D4" s="26"/>
      <c r="E4" s="26"/>
      <c r="F4" s="26"/>
      <c r="G4" s="26"/>
      <c r="H4" s="1"/>
      <c r="K4" s="13"/>
      <c r="L4" s="14"/>
      <c r="P4" t="s">
        <v>17</v>
      </c>
    </row>
    <row r="5" spans="1:16" ht="15" customHeight="1" x14ac:dyDescent="0.25">
      <c r="A5" s="106" t="s">
        <v>16</v>
      </c>
      <c r="B5" s="106" t="s">
        <v>0</v>
      </c>
      <c r="C5" s="3" t="s">
        <v>1</v>
      </c>
      <c r="D5" s="118"/>
      <c r="E5" s="185" t="s">
        <v>2</v>
      </c>
      <c r="F5" s="186"/>
      <c r="G5" s="186"/>
      <c r="H5" s="186"/>
      <c r="I5" s="186"/>
      <c r="J5" s="186"/>
      <c r="K5" s="187"/>
      <c r="L5" s="187"/>
      <c r="M5" s="186"/>
      <c r="N5" s="186"/>
      <c r="O5" s="186"/>
      <c r="P5" s="188"/>
    </row>
    <row r="6" spans="1:16" ht="21" customHeight="1" x14ac:dyDescent="0.25">
      <c r="A6" s="107"/>
      <c r="B6" s="107"/>
      <c r="C6" s="4"/>
      <c r="D6" s="119" t="s">
        <v>15</v>
      </c>
      <c r="E6" s="111" t="s">
        <v>3</v>
      </c>
      <c r="F6" s="112" t="s">
        <v>4</v>
      </c>
      <c r="G6" s="112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s="124" customFormat="1" ht="21" customHeight="1" x14ac:dyDescent="0.3">
      <c r="A7" s="189" t="s">
        <v>29</v>
      </c>
      <c r="B7" s="190"/>
      <c r="C7" s="191"/>
      <c r="D7" s="45">
        <f>E7+F7+G7+H7+I7+J7+K7+L7+M7+N7+O7+P7</f>
        <v>2501249</v>
      </c>
      <c r="E7" s="121"/>
      <c r="F7" s="121"/>
      <c r="G7" s="121"/>
      <c r="H7" s="122"/>
      <c r="I7" s="121"/>
      <c r="J7" s="121"/>
      <c r="K7" s="122"/>
      <c r="L7" s="123"/>
      <c r="M7" s="121"/>
      <c r="N7" s="150">
        <f>N9</f>
        <v>1000000</v>
      </c>
      <c r="O7" s="150">
        <f>O8+O9</f>
        <v>1501249</v>
      </c>
      <c r="P7" s="122"/>
    </row>
    <row r="8" spans="1:16" s="25" customFormat="1" ht="40.5" customHeight="1" x14ac:dyDescent="0.25">
      <c r="A8" s="183">
        <v>41053900</v>
      </c>
      <c r="B8" s="184"/>
      <c r="C8" s="125" t="s">
        <v>90</v>
      </c>
      <c r="D8" s="46">
        <f>E8+F8+G8+H8+I8+J8+K8+L8+M8+N8+O8+P8</f>
        <v>1501249</v>
      </c>
      <c r="E8" s="27"/>
      <c r="F8" s="27"/>
      <c r="G8" s="27"/>
      <c r="H8" s="27"/>
      <c r="I8" s="122"/>
      <c r="J8" s="27"/>
      <c r="K8" s="27"/>
      <c r="L8" s="126"/>
      <c r="M8" s="27"/>
      <c r="N8" s="27"/>
      <c r="O8" s="27">
        <v>1501249</v>
      </c>
      <c r="P8" s="27"/>
    </row>
    <row r="9" spans="1:16" s="25" customFormat="1" ht="40.5" customHeight="1" x14ac:dyDescent="0.25">
      <c r="A9" s="183">
        <v>41053901</v>
      </c>
      <c r="B9" s="184"/>
      <c r="C9" s="125" t="s">
        <v>77</v>
      </c>
      <c r="D9" s="46">
        <f>E9+F9+G9+H9+I9+J9+K9+L9+M9+N9+O9+P9</f>
        <v>1000000</v>
      </c>
      <c r="E9" s="27"/>
      <c r="F9" s="27"/>
      <c r="G9" s="27"/>
      <c r="H9" s="27"/>
      <c r="I9" s="122"/>
      <c r="J9" s="27"/>
      <c r="K9" s="27"/>
      <c r="L9" s="126"/>
      <c r="M9" s="27"/>
      <c r="N9" s="27">
        <v>1000000</v>
      </c>
      <c r="O9" s="27"/>
      <c r="P9" s="27"/>
    </row>
    <row r="10" spans="1:16" s="25" customFormat="1" ht="21" hidden="1" customHeight="1" x14ac:dyDescent="0.25">
      <c r="A10" s="127"/>
      <c r="B10" s="127"/>
      <c r="C10" s="128"/>
      <c r="D10" s="47"/>
      <c r="E10" s="27"/>
      <c r="F10" s="27"/>
      <c r="G10" s="27"/>
      <c r="H10" s="27"/>
      <c r="I10" s="27"/>
      <c r="J10" s="27"/>
      <c r="K10" s="27"/>
      <c r="L10" s="129"/>
      <c r="M10" s="27"/>
      <c r="N10" s="27"/>
      <c r="O10" s="27"/>
      <c r="P10" s="27"/>
    </row>
    <row r="11" spans="1:16" s="130" customFormat="1" ht="21" customHeight="1" x14ac:dyDescent="0.3">
      <c r="A11" s="189" t="s">
        <v>20</v>
      </c>
      <c r="B11" s="190"/>
      <c r="C11" s="191"/>
      <c r="D11" s="45">
        <f>D12+D14+D16+D18+D21+D23</f>
        <v>1901249</v>
      </c>
      <c r="E11" s="45">
        <f t="shared" ref="E11:O11" si="0">E12+E14+E16+E18+E21+E23</f>
        <v>0</v>
      </c>
      <c r="F11" s="45">
        <f t="shared" si="0"/>
        <v>-600000</v>
      </c>
      <c r="G11" s="45"/>
      <c r="H11" s="45"/>
      <c r="I11" s="45"/>
      <c r="J11" s="45"/>
      <c r="K11" s="45"/>
      <c r="L11" s="45"/>
      <c r="M11" s="45"/>
      <c r="N11" s="45">
        <f t="shared" si="0"/>
        <v>1000000</v>
      </c>
      <c r="O11" s="45">
        <f t="shared" si="0"/>
        <v>1501249</v>
      </c>
      <c r="P11" s="45"/>
    </row>
    <row r="12" spans="1:16" s="130" customFormat="1" ht="27" customHeight="1" x14ac:dyDescent="0.3">
      <c r="A12" s="195">
        <v>6011</v>
      </c>
      <c r="B12" s="196"/>
      <c r="C12" s="24" t="s">
        <v>32</v>
      </c>
      <c r="D12" s="45">
        <f>N12+O12</f>
        <v>1621967</v>
      </c>
      <c r="E12" s="45"/>
      <c r="F12" s="45"/>
      <c r="G12" s="45"/>
      <c r="H12" s="45"/>
      <c r="I12" s="45"/>
      <c r="J12" s="45"/>
      <c r="K12" s="45"/>
      <c r="L12" s="45"/>
      <c r="M12" s="45"/>
      <c r="N12" s="133">
        <f>N13</f>
        <v>1000000</v>
      </c>
      <c r="O12" s="133">
        <f>O13</f>
        <v>621967</v>
      </c>
      <c r="P12" s="28"/>
    </row>
    <row r="13" spans="1:16" s="130" customFormat="1" ht="21" customHeight="1" x14ac:dyDescent="0.3">
      <c r="A13" s="147"/>
      <c r="B13" s="115">
        <v>3131</v>
      </c>
      <c r="C13" s="151" t="s">
        <v>91</v>
      </c>
      <c r="D13" s="46">
        <f>N13+O13</f>
        <v>1621967</v>
      </c>
      <c r="E13" s="45"/>
      <c r="F13" s="45"/>
      <c r="G13" s="45"/>
      <c r="H13" s="45"/>
      <c r="I13" s="45"/>
      <c r="J13" s="45"/>
      <c r="K13" s="45"/>
      <c r="L13" s="45"/>
      <c r="M13" s="45"/>
      <c r="N13" s="27">
        <v>1000000</v>
      </c>
      <c r="O13" s="29">
        <v>621967</v>
      </c>
      <c r="P13" s="28"/>
    </row>
    <row r="14" spans="1:16" s="130" customFormat="1" ht="35.25" customHeight="1" x14ac:dyDescent="0.3">
      <c r="A14" s="195">
        <v>6017</v>
      </c>
      <c r="B14" s="196"/>
      <c r="C14" s="152" t="s">
        <v>92</v>
      </c>
      <c r="D14" s="45">
        <f>O14</f>
        <v>879282</v>
      </c>
      <c r="E14" s="45"/>
      <c r="F14" s="45"/>
      <c r="G14" s="45"/>
      <c r="H14" s="45"/>
      <c r="I14" s="45"/>
      <c r="J14" s="45"/>
      <c r="K14" s="45"/>
      <c r="L14" s="45"/>
      <c r="M14" s="45"/>
      <c r="N14" s="28"/>
      <c r="O14" s="133">
        <f>O15</f>
        <v>879282</v>
      </c>
      <c r="P14" s="28"/>
    </row>
    <row r="15" spans="1:16" s="130" customFormat="1" ht="21" customHeight="1" x14ac:dyDescent="0.3">
      <c r="A15" s="147"/>
      <c r="B15" s="115">
        <v>3132</v>
      </c>
      <c r="C15" s="132" t="s">
        <v>79</v>
      </c>
      <c r="D15" s="46">
        <f>O15</f>
        <v>879282</v>
      </c>
      <c r="E15" s="45"/>
      <c r="F15" s="45"/>
      <c r="G15" s="45"/>
      <c r="H15" s="45"/>
      <c r="I15" s="45"/>
      <c r="J15" s="45"/>
      <c r="K15" s="45"/>
      <c r="L15" s="45"/>
      <c r="M15" s="45"/>
      <c r="N15" s="28"/>
      <c r="O15" s="29">
        <v>879282</v>
      </c>
      <c r="P15" s="28"/>
    </row>
    <row r="16" spans="1:16" s="130" customFormat="1" ht="42.75" customHeight="1" x14ac:dyDescent="0.3">
      <c r="A16" s="195">
        <v>7463</v>
      </c>
      <c r="B16" s="196"/>
      <c r="C16" s="24" t="s">
        <v>95</v>
      </c>
      <c r="D16" s="45">
        <f>J16</f>
        <v>-142170</v>
      </c>
      <c r="E16" s="45"/>
      <c r="F16" s="45"/>
      <c r="G16" s="45"/>
      <c r="H16" s="45"/>
      <c r="I16" s="45"/>
      <c r="J16" s="45">
        <f>J17</f>
        <v>-142170</v>
      </c>
      <c r="K16" s="45"/>
      <c r="L16" s="45"/>
      <c r="M16" s="45"/>
      <c r="N16" s="28"/>
      <c r="O16" s="28"/>
      <c r="P16" s="28"/>
    </row>
    <row r="17" spans="1:17" s="130" customFormat="1" ht="21" customHeight="1" x14ac:dyDescent="0.3">
      <c r="A17" s="148"/>
      <c r="B17" s="115">
        <v>3132</v>
      </c>
      <c r="C17" s="35" t="s">
        <v>96</v>
      </c>
      <c r="D17" s="46">
        <f>J17</f>
        <v>-142170</v>
      </c>
      <c r="E17" s="45"/>
      <c r="F17" s="45"/>
      <c r="G17" s="45"/>
      <c r="H17" s="45"/>
      <c r="I17" s="45"/>
      <c r="J17" s="46">
        <v>-142170</v>
      </c>
      <c r="K17" s="45"/>
      <c r="L17" s="45"/>
      <c r="M17" s="45"/>
      <c r="N17" s="28"/>
      <c r="O17" s="28"/>
      <c r="P17" s="28"/>
    </row>
    <row r="18" spans="1:17" s="137" customFormat="1" ht="24.75" customHeight="1" x14ac:dyDescent="0.3">
      <c r="A18" s="197">
        <v>6030</v>
      </c>
      <c r="B18" s="198"/>
      <c r="C18" s="134" t="s">
        <v>34</v>
      </c>
      <c r="D18" s="45">
        <f>E18+F18+G18+H18+I18+J18+K18+L18+M18+N18+O18+P18</f>
        <v>150000</v>
      </c>
      <c r="E18" s="136"/>
      <c r="F18" s="136">
        <f>F19</f>
        <v>150000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7" s="137" customFormat="1" ht="24.75" customHeight="1" x14ac:dyDescent="0.3">
      <c r="A19" s="138"/>
      <c r="B19" s="115">
        <v>3132</v>
      </c>
      <c r="C19" s="132" t="s">
        <v>79</v>
      </c>
      <c r="D19" s="46">
        <f>E19+F19+G19+H19+I19+J19+K19+L19+M19+N19+O19+P19</f>
        <v>150000</v>
      </c>
      <c r="E19" s="136"/>
      <c r="F19" s="141">
        <v>150000</v>
      </c>
      <c r="G19" s="136"/>
      <c r="H19" s="136"/>
      <c r="I19" s="136"/>
      <c r="J19" s="136"/>
      <c r="K19" s="136"/>
      <c r="L19" s="135"/>
      <c r="M19" s="136"/>
      <c r="N19" s="136"/>
      <c r="O19" s="136"/>
      <c r="P19" s="136"/>
    </row>
    <row r="20" spans="1:17" s="137" customFormat="1" ht="27" hidden="1" customHeight="1" x14ac:dyDescent="0.3">
      <c r="A20" s="138"/>
      <c r="B20" s="115">
        <v>3110</v>
      </c>
      <c r="C20" s="139" t="s">
        <v>30</v>
      </c>
      <c r="D20" s="46">
        <f>E20+F20+G20+H20+I20+J20+K20+L20+M20+N20+O20+P20</f>
        <v>0</v>
      </c>
      <c r="E20" s="141"/>
      <c r="F20" s="141"/>
      <c r="G20" s="136"/>
      <c r="H20" s="136"/>
      <c r="I20" s="141"/>
      <c r="J20" s="136"/>
      <c r="K20" s="136"/>
      <c r="L20" s="140"/>
      <c r="M20" s="136"/>
      <c r="N20" s="136"/>
      <c r="O20" s="136"/>
      <c r="P20" s="136"/>
    </row>
    <row r="21" spans="1:17" s="130" customFormat="1" ht="41.25" customHeight="1" x14ac:dyDescent="0.3">
      <c r="A21" s="183">
        <v>150</v>
      </c>
      <c r="B21" s="184"/>
      <c r="C21" s="142" t="s">
        <v>33</v>
      </c>
      <c r="D21" s="45">
        <f>E21+F21+G21+H21+I21+J21+K21+L21+M21+N21+O21+P21</f>
        <v>142170</v>
      </c>
      <c r="E21" s="48"/>
      <c r="F21" s="48"/>
      <c r="G21" s="48"/>
      <c r="H21" s="48"/>
      <c r="I21" s="48"/>
      <c r="J21" s="45">
        <f>J22</f>
        <v>142170</v>
      </c>
      <c r="K21" s="48"/>
      <c r="L21" s="48"/>
      <c r="M21" s="48"/>
      <c r="N21" s="48"/>
      <c r="O21" s="48"/>
      <c r="P21" s="48"/>
    </row>
    <row r="22" spans="1:17" s="130" customFormat="1" ht="21" customHeight="1" x14ac:dyDescent="0.3">
      <c r="A22" s="131"/>
      <c r="B22" s="115">
        <v>3132</v>
      </c>
      <c r="C22" s="132" t="s">
        <v>79</v>
      </c>
      <c r="D22" s="46">
        <f>E22+F22+G22+H22+I22+J22+K22+L22+M22+N22+O22+P22</f>
        <v>142170</v>
      </c>
      <c r="E22" s="48"/>
      <c r="F22" s="29"/>
      <c r="G22" s="28"/>
      <c r="H22" s="28"/>
      <c r="I22" s="110"/>
      <c r="J22" s="126">
        <v>142170</v>
      </c>
      <c r="K22" s="28"/>
      <c r="L22" s="143"/>
      <c r="M22" s="28"/>
      <c r="N22" s="28"/>
      <c r="O22" s="28"/>
      <c r="P22" s="28"/>
    </row>
    <row r="23" spans="1:17" s="130" customFormat="1" ht="36" customHeight="1" x14ac:dyDescent="0.3">
      <c r="A23" s="195">
        <v>7461</v>
      </c>
      <c r="B23" s="196"/>
      <c r="C23" s="155" t="s">
        <v>100</v>
      </c>
      <c r="D23" s="157">
        <f>SUM( E23:P23)</f>
        <v>-750000</v>
      </c>
      <c r="E23" s="158"/>
      <c r="F23" s="158">
        <f>F24</f>
        <v>-750000</v>
      </c>
      <c r="G23" s="28"/>
      <c r="H23" s="28"/>
      <c r="I23" s="110"/>
      <c r="J23" s="28"/>
      <c r="K23" s="28"/>
      <c r="L23" s="143"/>
      <c r="M23" s="28"/>
      <c r="N23" s="28"/>
      <c r="O23" s="28"/>
      <c r="P23" s="28"/>
    </row>
    <row r="24" spans="1:17" s="130" customFormat="1" ht="21" customHeight="1" x14ac:dyDescent="0.3">
      <c r="A24" s="153"/>
      <c r="B24" s="154">
        <v>3132</v>
      </c>
      <c r="C24" s="156" t="s">
        <v>96</v>
      </c>
      <c r="D24" s="159">
        <f>SUM( E24:P24)</f>
        <v>-750000</v>
      </c>
      <c r="E24" s="160"/>
      <c r="F24" s="160">
        <v>-750000</v>
      </c>
      <c r="G24" s="28"/>
      <c r="H24" s="28"/>
      <c r="I24" s="110"/>
      <c r="J24" s="28"/>
      <c r="K24" s="28"/>
      <c r="L24" s="143"/>
      <c r="M24" s="28"/>
      <c r="N24" s="28"/>
      <c r="O24" s="28"/>
      <c r="P24" s="28"/>
    </row>
    <row r="25" spans="1:17" s="23" customFormat="1" ht="21" customHeight="1" x14ac:dyDescent="0.3">
      <c r="A25" s="192" t="s">
        <v>84</v>
      </c>
      <c r="B25" s="193"/>
      <c r="C25" s="194"/>
      <c r="D25" s="45">
        <f>D26+D30+D33</f>
        <v>600000</v>
      </c>
      <c r="E25" s="45"/>
      <c r="F25" s="45">
        <f t="shared" ref="F25" si="1">F26+F30+F33</f>
        <v>600000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7" s="23" customFormat="1" ht="39" customHeight="1" x14ac:dyDescent="0.3">
      <c r="A26" s="183">
        <v>150</v>
      </c>
      <c r="B26" s="184"/>
      <c r="C26" s="142" t="s">
        <v>33</v>
      </c>
      <c r="D26" s="45">
        <f>D27+D28+D29</f>
        <v>630968</v>
      </c>
      <c r="E26" s="45"/>
      <c r="F26" s="45">
        <f t="shared" ref="F26" si="2">F27+F28+F29</f>
        <v>630968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7" s="130" customFormat="1" ht="21" customHeight="1" x14ac:dyDescent="0.3">
      <c r="A27" s="131"/>
      <c r="B27" s="115">
        <v>2111</v>
      </c>
      <c r="C27" s="116" t="s">
        <v>82</v>
      </c>
      <c r="D27" s="46">
        <f>E27+F27+G27+H27+I27+J27+K27+L27+M27+N27+O27+P27</f>
        <v>500000</v>
      </c>
      <c r="E27" s="113"/>
      <c r="F27" s="114">
        <v>500000</v>
      </c>
      <c r="G27" s="114"/>
      <c r="H27" s="112"/>
      <c r="I27" s="112"/>
      <c r="J27" s="112"/>
      <c r="K27" s="112"/>
      <c r="L27" s="112"/>
      <c r="M27" s="113"/>
      <c r="N27" s="145"/>
      <c r="O27" s="145"/>
      <c r="P27" s="145"/>
    </row>
    <row r="28" spans="1:17" s="130" customFormat="1" ht="21" customHeight="1" x14ac:dyDescent="0.3">
      <c r="A28" s="149"/>
      <c r="B28" s="115">
        <v>2120</v>
      </c>
      <c r="C28" s="116" t="s">
        <v>83</v>
      </c>
      <c r="D28" s="46">
        <f>F28</f>
        <v>100000</v>
      </c>
      <c r="E28" s="113"/>
      <c r="F28" s="114">
        <v>100000</v>
      </c>
      <c r="G28" s="114"/>
      <c r="H28" s="112"/>
      <c r="I28" s="112"/>
      <c r="J28" s="112"/>
      <c r="K28" s="112"/>
      <c r="L28" s="112"/>
      <c r="M28" s="113"/>
      <c r="N28" s="145"/>
      <c r="O28" s="145"/>
      <c r="P28" s="145"/>
    </row>
    <row r="29" spans="1:17" s="130" customFormat="1" ht="21" customHeight="1" x14ac:dyDescent="0.3">
      <c r="A29" s="131"/>
      <c r="B29" s="115">
        <v>2240</v>
      </c>
      <c r="C29" s="116" t="s">
        <v>78</v>
      </c>
      <c r="D29" s="46">
        <f>E29+F29+G29+H29+I29+J29+K29+L29+M29+N29+O29+P29</f>
        <v>30968</v>
      </c>
      <c r="E29" s="113"/>
      <c r="F29" s="114">
        <v>30968</v>
      </c>
      <c r="G29" s="114"/>
      <c r="H29" s="112"/>
      <c r="I29" s="112"/>
      <c r="J29" s="112"/>
      <c r="K29" s="112"/>
      <c r="L29" s="112"/>
      <c r="M29" s="112"/>
      <c r="N29" s="112"/>
      <c r="O29" s="112"/>
      <c r="P29" s="145"/>
    </row>
    <row r="30" spans="1:17" s="130" customFormat="1" ht="30" customHeight="1" x14ac:dyDescent="0.3">
      <c r="A30" s="183">
        <v>5062</v>
      </c>
      <c r="B30" s="184"/>
      <c r="C30" s="144" t="s">
        <v>87</v>
      </c>
      <c r="D30" s="45">
        <f>E30+F30+G30+H30+I30+J30+K30+L30+M30+N30+O30+P30</f>
        <v>-40968</v>
      </c>
      <c r="E30" s="113"/>
      <c r="F30" s="113">
        <f>F31+F32</f>
        <v>-40968</v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</row>
    <row r="31" spans="1:17" s="130" customFormat="1" ht="21" customHeight="1" x14ac:dyDescent="0.3">
      <c r="A31" s="146" t="s">
        <v>81</v>
      </c>
      <c r="B31" s="115">
        <v>2800</v>
      </c>
      <c r="C31" s="116" t="s">
        <v>97</v>
      </c>
      <c r="D31" s="46">
        <f>E31+F31+G31+H31+I31+J31+K31+L31+M31+N31+O31+P31</f>
        <v>-58968</v>
      </c>
      <c r="E31" s="114"/>
      <c r="F31" s="126">
        <v>-58968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>
        <v>-1000</v>
      </c>
    </row>
    <row r="32" spans="1:17" s="130" customFormat="1" ht="21" customHeight="1" x14ac:dyDescent="0.3">
      <c r="A32" s="146" t="s">
        <v>80</v>
      </c>
      <c r="B32" s="115">
        <v>2250</v>
      </c>
      <c r="C32" s="116" t="s">
        <v>86</v>
      </c>
      <c r="D32" s="46">
        <f>E32+F32+G32+H32+I32+J32+K32+L32+M32+N32+O32+P32</f>
        <v>18000</v>
      </c>
      <c r="E32" s="114"/>
      <c r="F32" s="126">
        <v>18000</v>
      </c>
      <c r="G32" s="29"/>
      <c r="H32" s="29"/>
      <c r="I32" s="29"/>
      <c r="J32" s="29"/>
      <c r="K32" s="29"/>
      <c r="L32" s="126"/>
      <c r="M32" s="29"/>
      <c r="N32" s="29"/>
      <c r="O32" s="29"/>
      <c r="P32" s="29"/>
    </row>
    <row r="33" spans="1:16" s="39" customFormat="1" ht="24.75" customHeight="1" x14ac:dyDescent="0.3">
      <c r="A33" s="181">
        <v>4082</v>
      </c>
      <c r="B33" s="182"/>
      <c r="C33" s="37" t="s">
        <v>88</v>
      </c>
      <c r="D33" s="43">
        <f>F33</f>
        <v>10000</v>
      </c>
      <c r="E33" s="38"/>
      <c r="F33" s="38">
        <f>F34</f>
        <v>10000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s="39" customFormat="1" ht="24.75" customHeight="1" x14ac:dyDescent="0.3">
      <c r="A34" s="36"/>
      <c r="B34" s="115">
        <v>2210</v>
      </c>
      <c r="C34" s="116" t="s">
        <v>85</v>
      </c>
      <c r="D34" s="44">
        <f>F34</f>
        <v>10000</v>
      </c>
      <c r="E34" s="38"/>
      <c r="F34" s="40">
        <v>10000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s="9" customFormat="1" x14ac:dyDescent="0.25">
      <c r="A35" s="108"/>
      <c r="B35" s="108"/>
      <c r="C35" s="5"/>
      <c r="D35" s="33"/>
      <c r="E35" s="33"/>
      <c r="F35" s="33"/>
      <c r="G35" s="33"/>
      <c r="H35" s="10"/>
      <c r="I35" s="10"/>
      <c r="J35" s="10"/>
      <c r="K35" s="10"/>
      <c r="L35" s="10"/>
      <c r="M35" s="10"/>
      <c r="N35" s="10"/>
      <c r="O35" s="10"/>
      <c r="P35" s="10"/>
    </row>
    <row r="36" spans="1:16" s="15" customFormat="1" ht="18.75" x14ac:dyDescent="0.3">
      <c r="A36" s="41"/>
      <c r="B36" s="41" t="s">
        <v>35</v>
      </c>
      <c r="C36" s="41"/>
      <c r="D36" s="120" t="s">
        <v>76</v>
      </c>
      <c r="L36" s="42"/>
    </row>
    <row r="37" spans="1:16" s="9" customFormat="1" x14ac:dyDescent="0.25">
      <c r="A37" s="108"/>
      <c r="B37" s="108"/>
      <c r="C37" s="5"/>
      <c r="D37" s="31"/>
      <c r="E37" s="33"/>
      <c r="F37" s="33"/>
      <c r="G37" s="33"/>
      <c r="H37" s="10"/>
      <c r="I37" s="10"/>
      <c r="J37" s="10"/>
      <c r="K37" s="10"/>
      <c r="L37" s="10"/>
      <c r="M37" s="10"/>
      <c r="N37" s="10"/>
      <c r="O37" s="10"/>
      <c r="P37" s="10"/>
    </row>
    <row r="38" spans="1:16" s="9" customFormat="1" x14ac:dyDescent="0.25">
      <c r="A38" s="108"/>
      <c r="B38" s="108"/>
      <c r="C38" s="5"/>
      <c r="D38" s="31"/>
      <c r="E38" s="33"/>
      <c r="F38" s="33"/>
      <c r="G38" s="33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9" customFormat="1" x14ac:dyDescent="0.25">
      <c r="A39" s="108"/>
      <c r="B39" s="108"/>
      <c r="C39" s="5"/>
      <c r="D39" s="31"/>
      <c r="E39" s="31"/>
      <c r="F39" s="31"/>
      <c r="G39" s="3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9" customFormat="1" x14ac:dyDescent="0.25">
      <c r="A40" s="108"/>
      <c r="B40" s="108"/>
      <c r="C40" s="5"/>
      <c r="D40" s="31"/>
      <c r="E40" s="31"/>
      <c r="F40" s="31"/>
      <c r="G40" s="3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9" customFormat="1" x14ac:dyDescent="0.25">
      <c r="A41" s="108"/>
      <c r="B41" s="108"/>
      <c r="C41" s="5"/>
      <c r="D41" s="33"/>
      <c r="E41" s="33"/>
      <c r="F41" s="33"/>
      <c r="G41" s="33"/>
      <c r="H41" s="10"/>
      <c r="I41" s="10"/>
      <c r="J41" s="10"/>
      <c r="K41" s="10"/>
      <c r="L41" s="10"/>
      <c r="M41" s="10"/>
      <c r="N41" s="10"/>
      <c r="O41" s="10"/>
      <c r="P41" s="10"/>
    </row>
    <row r="42" spans="1:16" s="9" customFormat="1" x14ac:dyDescent="0.25">
      <c r="A42" s="108"/>
      <c r="B42" s="108"/>
      <c r="C42" s="5"/>
      <c r="D42" s="31"/>
      <c r="E42" s="33"/>
      <c r="F42" s="33"/>
      <c r="G42" s="33"/>
      <c r="H42" s="10"/>
      <c r="I42" s="10"/>
      <c r="J42" s="10"/>
      <c r="K42" s="10"/>
      <c r="L42" s="10"/>
      <c r="M42" s="10"/>
      <c r="N42" s="10"/>
      <c r="O42" s="10"/>
      <c r="P42" s="10"/>
    </row>
    <row r="43" spans="1:16" s="9" customFormat="1" x14ac:dyDescent="0.25">
      <c r="A43" s="108"/>
      <c r="B43" s="108"/>
      <c r="C43" s="5"/>
      <c r="D43" s="31"/>
      <c r="E43" s="33"/>
      <c r="F43" s="33"/>
      <c r="G43" s="33"/>
      <c r="H43" s="10"/>
      <c r="I43" s="10"/>
      <c r="J43" s="10"/>
      <c r="K43" s="10"/>
      <c r="L43" s="10"/>
      <c r="M43" s="10"/>
      <c r="N43" s="10"/>
      <c r="O43" s="10"/>
      <c r="P43" s="10"/>
    </row>
    <row r="44" spans="1:16" s="9" customFormat="1" x14ac:dyDescent="0.25">
      <c r="A44" s="108"/>
      <c r="B44" s="108"/>
      <c r="C44" s="5"/>
      <c r="D44" s="31"/>
      <c r="E44" s="33"/>
      <c r="F44" s="33"/>
      <c r="G44" s="33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9" customFormat="1" x14ac:dyDescent="0.25">
      <c r="A45" s="108"/>
      <c r="B45" s="108"/>
      <c r="C45" s="5"/>
      <c r="D45" s="31"/>
      <c r="E45" s="31"/>
      <c r="F45" s="31"/>
      <c r="G45" s="3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9" customFormat="1" x14ac:dyDescent="0.25">
      <c r="A46" s="108"/>
      <c r="B46" s="108"/>
      <c r="C46" s="5"/>
      <c r="D46" s="31"/>
      <c r="E46" s="31"/>
      <c r="F46" s="31"/>
      <c r="G46" s="3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9" customFormat="1" x14ac:dyDescent="0.25">
      <c r="A47" s="108"/>
      <c r="B47" s="108"/>
      <c r="C47" s="5"/>
      <c r="D47" s="31"/>
      <c r="E47" s="31"/>
      <c r="F47" s="31"/>
      <c r="G47" s="3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9" customFormat="1" x14ac:dyDescent="0.25">
      <c r="A48" s="108"/>
      <c r="B48" s="108"/>
      <c r="C48" s="5"/>
      <c r="D48" s="31"/>
      <c r="E48" s="31"/>
      <c r="F48" s="31"/>
      <c r="G48" s="3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9" customFormat="1" x14ac:dyDescent="0.25">
      <c r="A49" s="108"/>
      <c r="B49" s="108"/>
      <c r="C49" s="5"/>
      <c r="D49" s="31"/>
      <c r="E49" s="31"/>
      <c r="F49" s="31"/>
      <c r="G49" s="3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9" customFormat="1" x14ac:dyDescent="0.25">
      <c r="A50" s="108"/>
      <c r="B50" s="108"/>
      <c r="C50" s="5"/>
      <c r="D50" s="31"/>
      <c r="E50" s="31"/>
      <c r="F50" s="31"/>
      <c r="G50" s="3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9" customFormat="1" x14ac:dyDescent="0.25">
      <c r="A51" s="108"/>
      <c r="B51" s="108"/>
      <c r="C51" s="5"/>
      <c r="D51" s="31"/>
      <c r="E51" s="31"/>
      <c r="F51" s="31"/>
      <c r="G51" s="31"/>
      <c r="H51" s="11"/>
      <c r="I51" s="11"/>
      <c r="J51" s="11"/>
      <c r="K51" s="11"/>
      <c r="L51" s="11"/>
      <c r="M51" s="11"/>
      <c r="N51" s="11"/>
      <c r="O51" s="11"/>
      <c r="P51" s="11"/>
    </row>
    <row r="52" spans="1:16" s="9" customFormat="1" ht="15" customHeight="1" x14ac:dyDescent="0.25">
      <c r="A52" s="108"/>
      <c r="B52" s="108"/>
      <c r="C52" s="5"/>
      <c r="D52" s="31"/>
      <c r="E52" s="31"/>
      <c r="F52" s="31"/>
      <c r="G52" s="3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9" customFormat="1" ht="15" customHeight="1" x14ac:dyDescent="0.25">
      <c r="A53" s="108"/>
      <c r="B53" s="108"/>
      <c r="C53" s="5"/>
      <c r="D53" s="31"/>
      <c r="E53" s="31"/>
      <c r="F53" s="31"/>
      <c r="G53" s="31"/>
      <c r="H53" s="11"/>
      <c r="I53" s="11"/>
      <c r="J53" s="11"/>
      <c r="K53" s="11"/>
      <c r="L53" s="11"/>
      <c r="M53" s="11"/>
      <c r="N53" s="11"/>
      <c r="O53" s="11"/>
      <c r="P53" s="11"/>
    </row>
    <row r="54" spans="1:16" s="9" customFormat="1" ht="15" customHeight="1" x14ac:dyDescent="0.25">
      <c r="A54" s="109"/>
      <c r="B54" s="108"/>
      <c r="C54" s="5"/>
      <c r="D54" s="32"/>
      <c r="E54" s="32"/>
      <c r="F54" s="32"/>
      <c r="G54" s="32"/>
      <c r="H54" s="8"/>
      <c r="I54" s="8"/>
      <c r="J54" s="8"/>
      <c r="K54" s="8"/>
      <c r="L54" s="8"/>
      <c r="M54" s="8"/>
      <c r="N54" s="8"/>
      <c r="O54" s="8"/>
      <c r="P54" s="8"/>
    </row>
    <row r="55" spans="1:16" s="9" customFormat="1" ht="15" customHeight="1" x14ac:dyDescent="0.25">
      <c r="A55" s="109"/>
      <c r="B55" s="108"/>
      <c r="C55" s="5"/>
      <c r="D55" s="31"/>
      <c r="E55" s="32"/>
      <c r="F55" s="32"/>
      <c r="G55" s="32"/>
      <c r="H55" s="8"/>
      <c r="I55" s="8"/>
      <c r="J55" s="12"/>
      <c r="K55" s="8"/>
      <c r="L55" s="8"/>
      <c r="M55" s="8"/>
      <c r="N55" s="8"/>
      <c r="O55" s="8"/>
      <c r="P55" s="8"/>
    </row>
    <row r="56" spans="1:16" s="9" customFormat="1" ht="15" customHeight="1" x14ac:dyDescent="0.25">
      <c r="A56" s="108"/>
      <c r="B56" s="108"/>
      <c r="C56" s="6"/>
      <c r="D56" s="31"/>
      <c r="E56" s="31"/>
      <c r="F56" s="31"/>
      <c r="G56" s="31"/>
      <c r="H56" s="11"/>
      <c r="I56" s="11"/>
      <c r="J56" s="11"/>
      <c r="K56" s="11"/>
      <c r="L56" s="11"/>
      <c r="M56" s="11"/>
      <c r="N56" s="11"/>
      <c r="O56" s="11"/>
      <c r="P56" s="11"/>
    </row>
    <row r="57" spans="1:16" s="9" customFormat="1" ht="15" customHeight="1" x14ac:dyDescent="0.25">
      <c r="A57" s="108"/>
      <c r="B57" s="108"/>
      <c r="C57" s="6"/>
      <c r="D57" s="32"/>
      <c r="E57" s="32"/>
      <c r="F57" s="32"/>
      <c r="G57" s="32"/>
      <c r="H57" s="8"/>
      <c r="I57" s="8"/>
      <c r="J57" s="8"/>
      <c r="K57" s="8"/>
      <c r="L57" s="8"/>
      <c r="M57" s="8"/>
      <c r="N57" s="8"/>
      <c r="O57" s="8"/>
      <c r="P57" s="8"/>
    </row>
    <row r="58" spans="1:16" s="9" customFormat="1" ht="15" customHeight="1" x14ac:dyDescent="0.25">
      <c r="A58" s="108"/>
      <c r="B58" s="108"/>
      <c r="C58" s="5"/>
      <c r="D58" s="32"/>
      <c r="E58" s="32"/>
      <c r="F58" s="32"/>
      <c r="G58" s="32"/>
      <c r="H58" s="8"/>
      <c r="I58" s="8"/>
      <c r="J58" s="8"/>
      <c r="K58" s="8"/>
      <c r="L58" s="8"/>
      <c r="M58" s="8"/>
      <c r="N58" s="8"/>
      <c r="O58" s="8"/>
      <c r="P58" s="8"/>
    </row>
    <row r="59" spans="1:16" s="9" customFormat="1" ht="15" customHeight="1" x14ac:dyDescent="0.25">
      <c r="A59" s="108"/>
      <c r="B59" s="108"/>
      <c r="C59" s="6"/>
      <c r="D59" s="32"/>
      <c r="E59" s="32"/>
      <c r="F59" s="32"/>
      <c r="G59" s="32"/>
      <c r="H59" s="8"/>
      <c r="I59" s="8"/>
      <c r="J59" s="8"/>
      <c r="K59" s="8"/>
      <c r="L59" s="8"/>
      <c r="M59" s="8"/>
      <c r="N59" s="8"/>
      <c r="O59" s="8"/>
      <c r="P59" s="8"/>
    </row>
    <row r="60" spans="1:16" s="9" customFormat="1" ht="15" customHeight="1" x14ac:dyDescent="0.25">
      <c r="A60" s="108"/>
      <c r="B60" s="108"/>
      <c r="C60" s="6"/>
      <c r="D60" s="32"/>
      <c r="E60" s="34"/>
      <c r="F60" s="34"/>
      <c r="G60" s="34"/>
      <c r="H60" s="7"/>
      <c r="I60" s="7"/>
      <c r="J60" s="7"/>
      <c r="K60" s="7"/>
      <c r="L60" s="7"/>
      <c r="M60" s="7"/>
      <c r="N60" s="7"/>
      <c r="O60" s="7"/>
      <c r="P60" s="7"/>
    </row>
    <row r="61" spans="1:16" s="9" customFormat="1" x14ac:dyDescent="0.25">
      <c r="A61" s="108"/>
      <c r="B61" s="108"/>
      <c r="C61" s="6"/>
      <c r="D61" s="33"/>
      <c r="E61" s="30"/>
      <c r="F61" s="30"/>
      <c r="G61" s="30"/>
      <c r="H61" s="7"/>
      <c r="I61" s="7"/>
      <c r="J61" s="7"/>
      <c r="K61" s="7"/>
      <c r="L61" s="7"/>
      <c r="M61" s="7"/>
      <c r="N61" s="7"/>
      <c r="O61" s="7"/>
      <c r="P61" s="7"/>
    </row>
    <row r="62" spans="1:16" x14ac:dyDescent="0.25">
      <c r="C62" s="6"/>
    </row>
    <row r="63" spans="1:16" x14ac:dyDescent="0.25">
      <c r="C63" s="9"/>
    </row>
  </sheetData>
  <mergeCells count="15">
    <mergeCell ref="A33:B33"/>
    <mergeCell ref="A30:B30"/>
    <mergeCell ref="A26:B26"/>
    <mergeCell ref="E5:P5"/>
    <mergeCell ref="A11:C11"/>
    <mergeCell ref="A21:B21"/>
    <mergeCell ref="A7:C7"/>
    <mergeCell ref="A9:B9"/>
    <mergeCell ref="A25:C25"/>
    <mergeCell ref="A8:B8"/>
    <mergeCell ref="A12:B12"/>
    <mergeCell ref="A14:B14"/>
    <mergeCell ref="A16:B16"/>
    <mergeCell ref="A23:B23"/>
    <mergeCell ref="A18:B18"/>
  </mergeCells>
  <pageMargins left="0.59055118110236227" right="0.19685039370078741" top="0.62992125984251968" bottom="0.19685039370078741" header="1.1417322834645669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zoomScaleNormal="100" workbookViewId="0">
      <selection activeCell="D3" sqref="D3"/>
    </sheetView>
  </sheetViews>
  <sheetFormatPr defaultRowHeight="12.75" x14ac:dyDescent="0.2"/>
  <cols>
    <col min="1" max="1" width="11.7109375" style="15" customWidth="1"/>
    <col min="2" max="2" width="30.140625" style="15" customWidth="1"/>
    <col min="3" max="3" width="44.5703125" style="15" customWidth="1"/>
    <col min="4" max="4" width="12" style="15" customWidth="1"/>
    <col min="5" max="6" width="10.28515625" style="15" customWidth="1"/>
    <col min="7" max="7" width="11.85546875" style="15" customWidth="1"/>
    <col min="8" max="8" width="9.140625" style="15"/>
    <col min="9" max="9" width="9.7109375" style="15" bestFit="1" customWidth="1"/>
    <col min="10" max="16384" width="9.140625" style="15"/>
  </cols>
  <sheetData>
    <row r="1" spans="1:13" x14ac:dyDescent="0.2">
      <c r="D1" s="15" t="s">
        <v>28</v>
      </c>
    </row>
    <row r="2" spans="1:13" x14ac:dyDescent="0.2">
      <c r="D2" s="15" t="s">
        <v>27</v>
      </c>
    </row>
    <row r="3" spans="1:13" x14ac:dyDescent="0.2">
      <c r="D3" s="15" t="s">
        <v>101</v>
      </c>
    </row>
    <row r="4" spans="1:13" x14ac:dyDescent="0.2">
      <c r="B4" s="49" t="s">
        <v>21</v>
      </c>
      <c r="C4" s="49"/>
      <c r="D4" s="49"/>
      <c r="E4" s="16"/>
      <c r="F4" s="16"/>
      <c r="G4" s="15" t="s">
        <v>36</v>
      </c>
      <c r="H4" s="17"/>
      <c r="I4" s="17"/>
      <c r="J4" s="17"/>
      <c r="K4" s="17"/>
      <c r="L4" s="17"/>
      <c r="M4" s="17"/>
    </row>
    <row r="5" spans="1:13" ht="27" customHeight="1" x14ac:dyDescent="0.2">
      <c r="A5" s="201" t="s">
        <v>24</v>
      </c>
      <c r="B5" s="18" t="s">
        <v>22</v>
      </c>
      <c r="C5" s="204" t="s">
        <v>23</v>
      </c>
      <c r="D5" s="211" t="s">
        <v>37</v>
      </c>
      <c r="E5" s="206" t="s">
        <v>38</v>
      </c>
      <c r="F5" s="206" t="s">
        <v>75</v>
      </c>
      <c r="G5" s="211" t="s">
        <v>39</v>
      </c>
    </row>
    <row r="6" spans="1:13" ht="12" customHeight="1" x14ac:dyDescent="0.2">
      <c r="A6" s="202"/>
      <c r="B6" s="212" t="s">
        <v>25</v>
      </c>
      <c r="C6" s="214"/>
      <c r="D6" s="211"/>
      <c r="E6" s="206"/>
      <c r="F6" s="206"/>
      <c r="G6" s="211"/>
    </row>
    <row r="7" spans="1:13" ht="15.75" customHeight="1" x14ac:dyDescent="0.2">
      <c r="A7" s="203"/>
      <c r="B7" s="213"/>
      <c r="C7" s="205"/>
      <c r="D7" s="211"/>
      <c r="E7" s="206"/>
      <c r="F7" s="206"/>
      <c r="G7" s="211"/>
    </row>
    <row r="8" spans="1:13" ht="15" customHeight="1" x14ac:dyDescent="0.3">
      <c r="A8" s="19" t="s">
        <v>41</v>
      </c>
      <c r="B8" s="50" t="s">
        <v>26</v>
      </c>
      <c r="C8" s="20"/>
      <c r="D8" s="21">
        <f>D9+D10+D11+D12</f>
        <v>2643.4189999999999</v>
      </c>
      <c r="E8" s="21">
        <f>E9+E10+E11+E12</f>
        <v>0</v>
      </c>
      <c r="F8" s="21">
        <f>F9+F10+F11+F12</f>
        <v>0</v>
      </c>
      <c r="G8" s="21">
        <f>G9+G10+G11+G12</f>
        <v>2643.4189999999999</v>
      </c>
    </row>
    <row r="9" spans="1:13" ht="39.75" customHeight="1" x14ac:dyDescent="0.2">
      <c r="A9" s="19">
        <v>6017</v>
      </c>
      <c r="B9" s="103" t="s">
        <v>92</v>
      </c>
      <c r="C9" s="22" t="s">
        <v>93</v>
      </c>
      <c r="D9" s="21">
        <v>879.28200000000004</v>
      </c>
      <c r="E9" s="21"/>
      <c r="F9" s="21"/>
      <c r="G9" s="21">
        <f>D9</f>
        <v>879.28200000000004</v>
      </c>
    </row>
    <row r="10" spans="1:13" ht="32.25" customHeight="1" x14ac:dyDescent="0.2">
      <c r="A10" s="19">
        <v>6011</v>
      </c>
      <c r="B10" s="22" t="s">
        <v>32</v>
      </c>
      <c r="C10" s="22" t="s">
        <v>94</v>
      </c>
      <c r="D10" s="21">
        <f>G10</f>
        <v>621.96699999999998</v>
      </c>
      <c r="E10" s="21"/>
      <c r="F10" s="21"/>
      <c r="G10" s="21">
        <v>621.96699999999998</v>
      </c>
    </row>
    <row r="11" spans="1:13" ht="39.75" customHeight="1" x14ac:dyDescent="0.2">
      <c r="A11" s="19">
        <v>6011</v>
      </c>
      <c r="B11" s="22" t="s">
        <v>32</v>
      </c>
      <c r="C11" s="22" t="s">
        <v>98</v>
      </c>
      <c r="D11" s="21">
        <f>G11</f>
        <v>1000</v>
      </c>
      <c r="E11" s="21"/>
      <c r="F11" s="21"/>
      <c r="G11" s="21">
        <v>1000</v>
      </c>
    </row>
    <row r="12" spans="1:13" ht="48" customHeight="1" x14ac:dyDescent="0.2">
      <c r="A12" s="199">
        <v>150</v>
      </c>
      <c r="B12" s="200" t="s">
        <v>74</v>
      </c>
      <c r="C12" s="204" t="s">
        <v>99</v>
      </c>
      <c r="D12" s="207">
        <v>142.16999999999999</v>
      </c>
      <c r="E12" s="209"/>
      <c r="F12" s="209"/>
      <c r="G12" s="209">
        <f>D12</f>
        <v>142.16999999999999</v>
      </c>
    </row>
    <row r="13" spans="1:13" ht="48" customHeight="1" x14ac:dyDescent="0.2">
      <c r="A13" s="199"/>
      <c r="B13" s="200"/>
      <c r="C13" s="205"/>
      <c r="D13" s="208"/>
      <c r="E13" s="210"/>
      <c r="F13" s="210"/>
      <c r="G13" s="210"/>
    </row>
    <row r="14" spans="1:13" s="41" customFormat="1" ht="48" customHeight="1" x14ac:dyDescent="0.3">
      <c r="B14" s="41" t="s">
        <v>35</v>
      </c>
      <c r="D14" s="41" t="s">
        <v>40</v>
      </c>
    </row>
    <row r="15" spans="1:13" ht="18.75" x14ac:dyDescent="0.3">
      <c r="B15" s="41"/>
      <c r="C15" s="41"/>
      <c r="D15" s="41"/>
    </row>
  </sheetData>
  <mergeCells count="14">
    <mergeCell ref="G12:G13"/>
    <mergeCell ref="G5:G7"/>
    <mergeCell ref="E5:E7"/>
    <mergeCell ref="B6:B7"/>
    <mergeCell ref="C5:C7"/>
    <mergeCell ref="D5:D7"/>
    <mergeCell ref="F12:F13"/>
    <mergeCell ref="E12:E13"/>
    <mergeCell ref="A12:A13"/>
    <mergeCell ref="B12:B13"/>
    <mergeCell ref="A5:A7"/>
    <mergeCell ref="C12:C13"/>
    <mergeCell ref="F5:F7"/>
    <mergeCell ref="D12:D13"/>
  </mergeCells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джерела</vt:lpstr>
      <vt:lpstr>додаток 1</vt:lpstr>
      <vt:lpstr>Бюдж розв</vt:lpstr>
      <vt:lpstr>'додаток 1'!Область_печати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Пользователь Windows</cp:lastModifiedBy>
  <cp:lastPrinted>2018-11-15T12:45:46Z</cp:lastPrinted>
  <dcterms:created xsi:type="dcterms:W3CDTF">2004-08-05T10:09:02Z</dcterms:created>
  <dcterms:modified xsi:type="dcterms:W3CDTF">2018-11-15T12:45:59Z</dcterms:modified>
</cp:coreProperties>
</file>