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880" activeTab="4"/>
  </bookViews>
  <sheets>
    <sheet name="доходы" sheetId="1" r:id="rId1"/>
    <sheet name="расх по ф" sheetId="2" r:id="rId2"/>
    <sheet name="Бюдж розв" sheetId="3" r:id="rId3"/>
    <sheet name="Програми" sheetId="4" r:id="rId4"/>
    <sheet name="Вилучення" sheetId="5" r:id="rId5"/>
    <sheet name="доходы (2)" sheetId="6" r:id="rId6"/>
    <sheet name="Лист4" sheetId="7" r:id="rId7"/>
  </sheets>
  <definedNames>
    <definedName name="_xlnm.Print_Titles" localSheetId="1">'расх по ф'!$6:$11</definedName>
  </definedNames>
  <calcPr fullCalcOnLoad="1"/>
</workbook>
</file>

<file path=xl/sharedStrings.xml><?xml version="1.0" encoding="utf-8"?>
<sst xmlns="http://schemas.openxmlformats.org/spreadsheetml/2006/main" count="629" uniqueCount="316">
  <si>
    <t>Загальний фонд</t>
  </si>
  <si>
    <t>Плата за землю</t>
  </si>
  <si>
    <t>Земельний податок з юридичних осіб</t>
  </si>
  <si>
    <t>Земельний податок з фізичних осіб</t>
  </si>
  <si>
    <t>Плата за придбання торгового патенту на здійснення роздрібної торговлі,сплачена фізичними особами</t>
  </si>
  <si>
    <t>Плата за придбання торгового патенту на здійснення роздрібної торговлі,сплачена юридичними особами</t>
  </si>
  <si>
    <t>Плата за придбання торгового патенту на здійснення оптової торговлі ,сплачена фізичними особами</t>
  </si>
  <si>
    <t>Плата за придбання торгового  патенту на здійснення торговельно- виробничої діяльності/громадське харчування/,сплачена фізичними особами</t>
  </si>
  <si>
    <t>Плата за придбання торгового патенту на здійснення оптової торговлі ,сплачена юридичними особами</t>
  </si>
  <si>
    <t>Державне мито</t>
  </si>
  <si>
    <t>Адміністративні штрафи та інші санкції</t>
  </si>
  <si>
    <t>Органи місцевого самоврядування</t>
  </si>
  <si>
    <t>Всього</t>
  </si>
  <si>
    <t>Капітальний ремонт житлового фонду місцевих органів влади</t>
  </si>
  <si>
    <t>Капітальні вкладення</t>
  </si>
  <si>
    <t>Резервний фонд</t>
  </si>
  <si>
    <t>Спеціальний фонд</t>
  </si>
  <si>
    <t>Власні надходження бюджетних установ</t>
  </si>
  <si>
    <t>Фонд міської ради</t>
  </si>
  <si>
    <t>(тис.грн.)</t>
  </si>
  <si>
    <t>Найменування доходів згідно із бюджетною класифікацією</t>
  </si>
  <si>
    <t>Разом</t>
  </si>
  <si>
    <t>Код</t>
  </si>
  <si>
    <t>у т.ч. бюджет розвитку</t>
  </si>
  <si>
    <t>6=(гр.3+гр.4)</t>
  </si>
  <si>
    <t>Податкові надходження</t>
  </si>
  <si>
    <t>Х</t>
  </si>
  <si>
    <t>Податки на доходи, податки на прибуток, податки на збільшення ринковою вартості</t>
  </si>
  <si>
    <t>Податки на власність</t>
  </si>
  <si>
    <t xml:space="preserve">Збори за спеціальне використання природних ресурсів </t>
  </si>
  <si>
    <t>Внутрішні податки на товари та послуги</t>
  </si>
  <si>
    <t xml:space="preserve">Плата за видачу ліцензій та сертифікатів </t>
  </si>
  <si>
    <t>Плата за державну реєстрацію суб’єктів підприємницької діяльності, об’єднань громадян, асоціацій, інших добровільних об’єднань  органів місцевого  самоврядування, статутів територіальних   громад, творчих спілок</t>
  </si>
  <si>
    <t xml:space="preserve">Плата за торговий патент на деякі види                                                                                                                             підприємницької діяльності </t>
  </si>
  <si>
    <t>Інші податки</t>
  </si>
  <si>
    <t xml:space="preserve"> Місцеві податки і збори</t>
  </si>
  <si>
    <t xml:space="preserve">Єдиний податок  для суб’єктів малого підприємництва 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</si>
  <si>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</si>
  <si>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</si>
  <si>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</si>
  <si>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Надходження  від штрафів та фінансових санкцій</t>
  </si>
  <si>
    <t>Інші неподаткові надходження</t>
  </si>
  <si>
    <t>Надходження сум кредиторської та депонентської заборгованості  підприємств, організацій та установ, щодо яких минув строк позовної давності</t>
  </si>
  <si>
    <t>Інші надходження</t>
  </si>
  <si>
    <t>Відсотки за користування позиками, які надавалися з  місцевих бюджетів</t>
  </si>
  <si>
    <t xml:space="preserve">Надходження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</si>
  <si>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</si>
  <si>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>Цільові фонди</t>
  </si>
  <si>
    <t>Разом доходів</t>
  </si>
  <si>
    <t>Офіційні трансферти (розшифровуються за видами трансфертів та бюджетів)</t>
  </si>
  <si>
    <t>Кошти, що надходять з інших бюджетів</t>
  </si>
  <si>
    <t>Кошти, одержані із загального  фонду бюджету   до бюджету розвитку (спеціального фонду)</t>
  </si>
  <si>
    <t>Всього доходів</t>
  </si>
  <si>
    <t>тис.грн.</t>
  </si>
  <si>
    <t>Видатки загального фонду</t>
  </si>
  <si>
    <t>Видатки спеціального фонду</t>
  </si>
  <si>
    <t xml:space="preserve">поточні       </t>
  </si>
  <si>
    <t xml:space="preserve">з них: </t>
  </si>
  <si>
    <t>капітальні          ( Код 2000)</t>
  </si>
  <si>
    <t>010000</t>
  </si>
  <si>
    <t>Державне управління</t>
  </si>
  <si>
    <t>010100</t>
  </si>
  <si>
    <t>Функціонування законодавчої та виконавчої  влади</t>
  </si>
  <si>
    <t>010116</t>
  </si>
  <si>
    <t>060000</t>
  </si>
  <si>
    <t>Правоохоронна діяльність та забезпечення  безпеки держави</t>
  </si>
  <si>
    <t>060103</t>
  </si>
  <si>
    <t>Підрозділи дорожньо-патрульної служби та дорожнього нагляду</t>
  </si>
  <si>
    <t>060106</t>
  </si>
  <si>
    <t>Приймальники-розподільники для неповнолітніх</t>
  </si>
  <si>
    <t>060107</t>
  </si>
  <si>
    <t>Спеціальні приймальники-розподільники</t>
  </si>
  <si>
    <t>060702</t>
  </si>
  <si>
    <t>Професійно-пожежна охорона</t>
  </si>
  <si>
    <t>061003</t>
  </si>
  <si>
    <t>Адресно-довідкові бюро</t>
  </si>
  <si>
    <t>О61007</t>
  </si>
  <si>
    <t>Інші правоохоронні заходи і заклади</t>
  </si>
  <si>
    <t>070000</t>
  </si>
  <si>
    <t>Освіта</t>
  </si>
  <si>
    <t>090000</t>
  </si>
  <si>
    <t>Соціальний захист та соціальне забезпечення</t>
  </si>
  <si>
    <t>090200</t>
  </si>
  <si>
    <t>Пільги ветеранам війни і праці</t>
  </si>
  <si>
    <t>090301</t>
  </si>
  <si>
    <t>Допомога малозабезпеченим сім’ям з дітьми та державна соціальна допомога інвалідам з дитинства та дітям-інвалідам</t>
  </si>
  <si>
    <t>О90302</t>
  </si>
  <si>
    <t>Допомога у зв’язку з вагітністю та пологами</t>
  </si>
  <si>
    <t>О90303</t>
  </si>
  <si>
    <t>Допомога по догляду за дитиною віком до 3 років  незастрахованим матерям</t>
  </si>
  <si>
    <t>090201</t>
  </si>
  <si>
    <t>Пільги ветеранам війни та праці на житлово-комунальні послуги</t>
  </si>
  <si>
    <t>090202</t>
  </si>
  <si>
    <t xml:space="preserve">Пільги ветеранам війни та праці на придбання твердого палива та скрапленого газу </t>
  </si>
  <si>
    <t>090203</t>
  </si>
  <si>
    <t>Інші пільги ветеранам війни та праці</t>
  </si>
  <si>
    <t>090204</t>
  </si>
  <si>
    <t>Пільги ветеранам військової служби та ветеранам органів внутрішніх справ на житлово-комунальні послуги</t>
  </si>
  <si>
    <t>090205</t>
  </si>
  <si>
    <t>Пільги ветеранам військової служби та ветеранам органів внутрішніх справ на придбання твердого палива та скрапленого газу</t>
  </si>
  <si>
    <t>090206</t>
  </si>
  <si>
    <t>Інші пільги ветеранам військової служби та ветеранам органів внутрішніх справ</t>
  </si>
  <si>
    <t xml:space="preserve">Допомога малозабезпеченим сім’ям з дітьми </t>
  </si>
  <si>
    <t>090302</t>
  </si>
  <si>
    <t>Допомога у зв"язку з вагітністю і пологами</t>
  </si>
  <si>
    <t>090303</t>
  </si>
  <si>
    <t>Допомога на догляд за дитиною віком до 3 років незастрахованим матерям</t>
  </si>
  <si>
    <t>090304</t>
  </si>
  <si>
    <t>Одноразова допомога при народженні дитини</t>
  </si>
  <si>
    <t>090305</t>
  </si>
  <si>
    <t>Допомога на дітей,які перебувають під опікою чи піклуванням</t>
  </si>
  <si>
    <t>090306</t>
  </si>
  <si>
    <t>Допомога на дітей одиноким матерям</t>
  </si>
  <si>
    <t>090405</t>
  </si>
  <si>
    <t>Додаткові виплати населенню на покриття витрат на оплату житлово-комунальних послуг</t>
  </si>
  <si>
    <t>090412</t>
  </si>
  <si>
    <t>091101</t>
  </si>
  <si>
    <t>Утримання центрів соціальних служб для молоді</t>
  </si>
  <si>
    <t xml:space="preserve"> </t>
  </si>
  <si>
    <t>О91102</t>
  </si>
  <si>
    <t>Програми і заходи соціальних служб для молоді</t>
  </si>
  <si>
    <t>О91103</t>
  </si>
  <si>
    <t>Соціальні програми і заходи державних органів у справах молоді</t>
  </si>
  <si>
    <t>О91106</t>
  </si>
  <si>
    <t>Інші видатки</t>
  </si>
  <si>
    <t>091204</t>
  </si>
  <si>
    <t>Територіальні центри і відділення соціальної допомоги на дому</t>
  </si>
  <si>
    <t>091209</t>
  </si>
  <si>
    <t>Фінансова підтримка громадських  організацій  ветеранів і інвалідів:</t>
  </si>
  <si>
    <t>Житлово-комунальне господарство</t>
  </si>
  <si>
    <t>Житлово-експлуатаційне господарство</t>
  </si>
  <si>
    <t xml:space="preserve">Благоустрій міст, сіл, селищ </t>
  </si>
  <si>
    <t>100302</t>
  </si>
  <si>
    <t>Комбiнати комунальних пiдприємств, районнi виробничi об'єднання та iншi пiдприємства, установи та організації житлово-комунального господарства</t>
  </si>
  <si>
    <t>100400</t>
  </si>
  <si>
    <t>Підприємства і організації побутового обслуговування та інші підприємства і організації сфери послуг, що входять до комунальної власності</t>
  </si>
  <si>
    <t xml:space="preserve"> Культура і мистецтво</t>
  </si>
  <si>
    <t>110500</t>
  </si>
  <si>
    <t>Інші культурно-освітні заклади</t>
  </si>
  <si>
    <t xml:space="preserve"> Засоби масової інформації</t>
  </si>
  <si>
    <t>120100</t>
  </si>
  <si>
    <t xml:space="preserve">Телебачення і радіомовлення </t>
  </si>
  <si>
    <t xml:space="preserve">Періодичні видання, (газети та журнали) </t>
  </si>
  <si>
    <t>Фізична культура і спорт</t>
  </si>
  <si>
    <t>130100</t>
  </si>
  <si>
    <t>Здійснення заходів з фізичної культури і спорту</t>
  </si>
  <si>
    <t>Будівництво</t>
  </si>
  <si>
    <t>150101</t>
  </si>
  <si>
    <t>х</t>
  </si>
  <si>
    <t>170000</t>
  </si>
  <si>
    <t>Інші послуги, пов’язані з економічною діяльністю</t>
  </si>
  <si>
    <t>Програма стабілізації та соціально-економічного розвитку територій</t>
  </si>
  <si>
    <t>Охорона навколишнього природного середовища та ядерна безпека</t>
  </si>
  <si>
    <t>240900</t>
  </si>
  <si>
    <t xml:space="preserve">Видатки, не віднесені до основних груп </t>
  </si>
  <si>
    <t>250302</t>
  </si>
  <si>
    <t>250306</t>
  </si>
  <si>
    <t>Кошти, передані із загального  фонду бюджету   до бюджету розвитку (спеціального фонду)</t>
  </si>
  <si>
    <t>250404</t>
  </si>
  <si>
    <t>250311</t>
  </si>
  <si>
    <t>Дотації вирівнювання</t>
  </si>
  <si>
    <t>250315</t>
  </si>
  <si>
    <t>Інші дотації</t>
  </si>
  <si>
    <t>250350</t>
  </si>
  <si>
    <t>Інші субвенції</t>
  </si>
  <si>
    <t>Всього видатків</t>
  </si>
  <si>
    <r>
      <t>З них:</t>
    </r>
    <r>
      <rPr>
        <i/>
        <sz val="9"/>
        <rFont val="Arial CE"/>
        <family val="2"/>
      </rPr>
      <t xml:space="preserve"> </t>
    </r>
    <r>
      <rPr>
        <sz val="9"/>
        <rFont val="Arial CE"/>
        <family val="2"/>
      </rPr>
      <t>Бюджет розвитку</t>
    </r>
  </si>
  <si>
    <t>до рішення  міської ради</t>
  </si>
  <si>
    <t>Секретар ради</t>
  </si>
  <si>
    <t xml:space="preserve">Податок на промисел </t>
  </si>
  <si>
    <t>до рішення міської ради</t>
  </si>
  <si>
    <t>170703</t>
  </si>
  <si>
    <t>110103</t>
  </si>
  <si>
    <t>240604</t>
  </si>
  <si>
    <t>Транспорт,дорожнє господарство</t>
  </si>
  <si>
    <t xml:space="preserve">Секретар ради                                                                  </t>
  </si>
  <si>
    <t>150115</t>
  </si>
  <si>
    <t>Податок з доходів фізичних осіб-Всього</t>
  </si>
  <si>
    <t>Податок з доходів найманих працівників</t>
  </si>
  <si>
    <t>Податок з доходів фізичних осіб суб*єктів предприним. діяльності і незалеж.проф.діяльності</t>
  </si>
  <si>
    <t>Субвенції з державного бюджету місцевим бюджетам на здійснення виплат, перед. ст.57 з-ну України "Про освіту"</t>
  </si>
  <si>
    <t>070101</t>
  </si>
  <si>
    <t>070809</t>
  </si>
  <si>
    <t>070401</t>
  </si>
  <si>
    <t>240601</t>
  </si>
  <si>
    <t>Охорона та раціональне використання природних ресурсів</t>
  </si>
  <si>
    <t>Плата за послуги, що надаються  бюджетними установами згідно з функціональними повноваженнями</t>
  </si>
  <si>
    <t>Плата за оренду майна бюджетних установ</t>
  </si>
  <si>
    <t>Дошкільні заклади освіти</t>
  </si>
  <si>
    <t>Позашкільні заклади освіти</t>
  </si>
  <si>
    <t>Здійснення виплат, визначенних Законом України "Про реструктур. Заборгованості з виплат, передбаченних ст.57 Закону України"Про освіту" педагогічним, науково-педагогічним та іншим категоріям працівників навчальних закладів</t>
  </si>
  <si>
    <t>Інші видатки на соціальний захист населення</t>
  </si>
  <si>
    <t>Філармонії, музичні колективи і ансамблі та інші мистецькі заклади та заходи</t>
  </si>
  <si>
    <t>Завершення проектів газіфікації сільских населених пунктів з високим ступенем готовності населен.пунктів</t>
  </si>
  <si>
    <t>Видатки на проведення робіт, пов*язаних з будівництвом, реконстукцією, ремонтом і утриманням автомобільних доріг</t>
  </si>
  <si>
    <t>Інша діяльність у сфері охорони навколишнього природного  середовища</t>
  </si>
  <si>
    <t>Кошти, передані до районного бюджету з мііського бюджету</t>
  </si>
  <si>
    <t>Назва об*єктів відповідно до проектно-кошторисної документації, тощо</t>
  </si>
  <si>
    <t>Разом видатків на поточний рік</t>
  </si>
  <si>
    <t>ОО1</t>
  </si>
  <si>
    <t>грн</t>
  </si>
  <si>
    <t xml:space="preserve">Секретар ради                                 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</si>
  <si>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</si>
  <si>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Чорноб.катастрофи</t>
  </si>
  <si>
    <t>250380</t>
  </si>
  <si>
    <t>Плата за придбання пільгового торгового патенту на здійснення торговельної діяльності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</si>
  <si>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 діяльності</t>
  </si>
  <si>
    <t>Податок на прибуток підприємств і організацій, що належать до комунальної власності</t>
  </si>
  <si>
    <t>Адміністративні штрафи  у сфері забезпечені безпеки  дорожнього руху</t>
  </si>
  <si>
    <t>Фіксований податок на доходи фізичних осіб від підприємницької діяльності</t>
  </si>
  <si>
    <t>Податок з доходів фізичних осіб- військовослужбовців та осіб рядового і начальницького складу</t>
  </si>
  <si>
    <t>Орендна плата з юридичних осіб</t>
  </si>
  <si>
    <t>Орендна плата з фізичних осіб</t>
  </si>
  <si>
    <t>Плата за придбання торгового патенту на здійснення операцій з надання послуг у сфері грального бізнесу 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</si>
  <si>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 фізичними особами</t>
  </si>
  <si>
    <t>Єдиний податок  на підприємницьку діяльність з юридичних осіб</t>
  </si>
  <si>
    <t>Єдиний податок  на підприємницьку діяльність з фізичних осіб</t>
  </si>
  <si>
    <t>Державне мито, що сплачується за місцем розгляду та оформлення документів, ву т.ч. за оформлення документів на спадщину і дарування</t>
  </si>
  <si>
    <t>Державне мито, пов`язане з видачею та оформленням закордонних паспортів(посвідок) та паспортів громадян України</t>
  </si>
  <si>
    <t>Надходження від продажу земельних ділянок несільськогосподарського призначення до розмежування земель державної і комунальної власності (крім земельних ділянок несільськогосподарського призначення, що перебувають у державній власності, на яких розташ)</t>
  </si>
  <si>
    <t>Частина чистого прибутку(доходу) господарських організацій, які належать до комунальної власності</t>
  </si>
  <si>
    <t>130112</t>
  </si>
  <si>
    <t>100103</t>
  </si>
  <si>
    <t>Дотація ЖКГ</t>
  </si>
  <si>
    <t>Збір за  провадження деяких видів підприємницької діяльності</t>
  </si>
  <si>
    <t>Збір за першу реєстрацію транспортного засобу</t>
  </si>
  <si>
    <t>Екологічний податок</t>
  </si>
  <si>
    <t>Т.Є.Лисиченко</t>
  </si>
  <si>
    <t>Доходи  міського бюджету на 2011 рік</t>
  </si>
  <si>
    <t>Видатки міського бюджету на 2011 рік</t>
  </si>
  <si>
    <t>тис .грн.</t>
  </si>
  <si>
    <t xml:space="preserve">                                                        за тимчасовою клаифікацією видатків та кредитування місцевих бюджетів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</si>
  <si>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</si>
  <si>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</si>
  <si>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споживання</t>
  </si>
  <si>
    <t xml:space="preserve">Комунальні послуги та енергоносії </t>
  </si>
  <si>
    <t xml:space="preserve"> оплата праці</t>
  </si>
  <si>
    <t>розвитку</t>
  </si>
  <si>
    <t>з них</t>
  </si>
  <si>
    <t>капітальні видатки за рахунок коштів, що передаються із загального фонду до бюджету розвитку(спеціального фонду)</t>
  </si>
  <si>
    <t>13=3+6</t>
  </si>
  <si>
    <t>Назва головного розпорядника коштів</t>
  </si>
  <si>
    <t>Код типової відомчої класифікації видатків місцевих бюджетів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</si>
  <si>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</si>
  <si>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</si>
  <si>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r>
      <t>Всього видатків на завершення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</si>
  <si>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t>Виконавчий комітет Попаснянської міської ради</t>
  </si>
  <si>
    <t xml:space="preserve">Перелік місцевих програм, які фінансуються за рахунок коштів </t>
  </si>
  <si>
    <t>міського бюджету у 2011 році</t>
  </si>
  <si>
    <t>Найменування програми</t>
  </si>
  <si>
    <t>Сума</t>
  </si>
  <si>
    <t xml:space="preserve">Показники міжбюджетних трансфертів між міським бюджетом та іншими бюджетами </t>
  </si>
  <si>
    <t>на 2011 рік</t>
  </si>
  <si>
    <t xml:space="preserve">код бюджету </t>
  </si>
  <si>
    <t>Кошти, що передаються до районного бюджету</t>
  </si>
  <si>
    <t>щоденний норматив відрахувань</t>
  </si>
  <si>
    <t>Міжбюджетні трансферти</t>
  </si>
  <si>
    <t>Найменування АТО</t>
  </si>
  <si>
    <t>тис.грн</t>
  </si>
  <si>
    <t>Доходи від операцій з капіталом</t>
  </si>
  <si>
    <t>Надходження від продажу основного капіталу</t>
  </si>
  <si>
    <t>Надходження коштів від реалізації безхазяйного майна, знахідок, спадкового майна, майна, одержаного теріторіальною громадою в порядку спадкування чи дарування, а також валютні цінності і грошові кошти, власники яких невідомі</t>
  </si>
  <si>
    <t>Фінансова підтримка громадських організацій інвалідів і ветеранів</t>
  </si>
  <si>
    <t>Благоустрій міст, сіл, селищ</t>
  </si>
  <si>
    <t xml:space="preserve">Інші видатки </t>
  </si>
  <si>
    <t>Програма проведення культурно-масових заходів в місті на 2011 рік</t>
  </si>
  <si>
    <t>Міська рада</t>
  </si>
  <si>
    <t xml:space="preserve">Спеціальний фонд </t>
  </si>
  <si>
    <t>Інші видатки(МСЗ Відродження)</t>
  </si>
  <si>
    <t>Програма виконкому Попаснянської міської ради з питань соціального захисту та соціального забезпечення населення на 2011-2014 рр.</t>
  </si>
  <si>
    <t>Міська програма реформування і розвитку житлово-комунального господарства і благоустрою міста на 2011-2014рр.</t>
  </si>
  <si>
    <t>Програма охорони довкілля,раціонального використання природних ресурсів та забезпечення екобезпеки на2011- 2014 рр. в м.Попасна</t>
  </si>
  <si>
    <t>Програми соціально-економічного розвитку - інші витрати в м.Попасна на 2011 рік</t>
  </si>
  <si>
    <t>Установка ШРП по вул.Котовського, 1а в м.Попасна</t>
  </si>
  <si>
    <t>Установка ГРП по вул.Леніна, 149</t>
  </si>
  <si>
    <t>Установка ШРП по вул.Суворова,7 в м.Попасна</t>
  </si>
  <si>
    <t>Капітальний ремонт жилого будинку по вул, Котовського,4</t>
  </si>
  <si>
    <t>Капітальний ремонт покрівлі житлового будинку  по вул, Суворова 15а</t>
  </si>
  <si>
    <t>Капітальний ремонт покрівлі житлового будинку  по вул, Артемівська, 5</t>
  </si>
  <si>
    <t>Капітальний ремонт покрівлі житлового будинку  по  площі Героїв, 2</t>
  </si>
  <si>
    <t>Капітальний ремонт жилого будинку по провул, Стандартному,4</t>
  </si>
  <si>
    <t>Капітальний ремонт жилого будинку по вул, Первомайська, 167</t>
  </si>
  <si>
    <t>Реконструкція повітряних електромереж до будинків №8 по вул.Артемівська та № 5 по вул. Донецька</t>
  </si>
  <si>
    <t>Капітальний ремонт в котельній НОД 3-2 та запуск котла REX-75</t>
  </si>
  <si>
    <t>Капітальний ремонт в котельній "Залізнична лікарня" та запуск котла REX-75</t>
  </si>
  <si>
    <t>Капітальний ремонт в котельній "Спорткомплекс" та запуск котла REX-75</t>
  </si>
  <si>
    <t>Капітальний ремонт системи опалення в приміщені по вул. Первомайська, 3</t>
  </si>
  <si>
    <t>Капітальний ремонт систем водопостачання та каналізації житлового будинку по вул. Леніна, 151</t>
  </si>
  <si>
    <t>Капітальний ремонт систем водопостачання та каналізації житлового будинку по вул. Леніна, 153</t>
  </si>
  <si>
    <t>Капітальний ремонт системи енергопостачання в гуртожитку по пл.Героїв, 3</t>
  </si>
  <si>
    <t>Капітальний ремонт ліфтового господарства житлового будинку по вул. Леніна, 151</t>
  </si>
  <si>
    <t>Придбання автомобіля ГАЗ-53</t>
  </si>
  <si>
    <t>Позашкільні заклади освіти (МПЗОВ"Салют")</t>
  </si>
  <si>
    <r>
      <t>Перелік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2011 році будуть проводитися за рахунок коштів бюджету розвитку</t>
    </r>
  </si>
  <si>
    <t>О70401</t>
  </si>
  <si>
    <t>Капітальний ремонт</t>
  </si>
  <si>
    <t>Міська програма розвитку фізичної культури та спорту в місті на 2011-2014рр</t>
  </si>
  <si>
    <t>Погоджено</t>
  </si>
  <si>
    <t xml:space="preserve">Міський голова </t>
  </si>
  <si>
    <t>Начальник фінансово-господарського відділу</t>
  </si>
  <si>
    <t>головний бухгалтер</t>
  </si>
  <si>
    <t>Гончаренко К.В.</t>
  </si>
  <si>
    <t>Онищенко Ю.І.</t>
  </si>
  <si>
    <t>Інші субвенції (Районому бюджету на участь у програмі "Власний дім")</t>
  </si>
  <si>
    <t>Інша субвенція</t>
  </si>
  <si>
    <t>від "12" січня 2011р. № 5/4</t>
  </si>
  <si>
    <t xml:space="preserve">від "12"січня 2011 р.№5/4 </t>
  </si>
  <si>
    <t>від "12" січня 2011 року № 5/4</t>
  </si>
  <si>
    <t>від"12"січня 2011 року № 5/4</t>
  </si>
  <si>
    <t>Програма висвітлення діяльності Попаснянської міської ради та її виконкому в засобах масової інформації на 2011-2014рр.</t>
  </si>
  <si>
    <t>Капітальні трансферти органам  державного управління іншого рівня( субвенція рай.бюджету на участь у програмі" Власний Дім")</t>
  </si>
  <si>
    <t>Додаток  4</t>
  </si>
  <si>
    <t>Додаток 1</t>
  </si>
  <si>
    <t>Додаток  2</t>
  </si>
  <si>
    <t>Додаток  5</t>
  </si>
  <si>
    <t>Додаток  3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</si>
</sst>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#,##0\ &quot;к.&quot;;\-#,##0\ &quot;к.&quot;"/>
    <numFmt numFmtId="190" formatCode="#,##0\ &quot;к.&quot;;[Red]\-#,##0\ &quot;к.&quot;"/>
    <numFmt numFmtId="191" formatCode="#,##0.00\ &quot;к.&quot;;\-#,##0.00\ &quot;к.&quot;"/>
    <numFmt numFmtId="192" formatCode="#,##0.00\ &quot;к.&quot;;[Red]\-#,##0.00\ &quot;к.&quot;"/>
    <numFmt numFmtId="193" formatCode="_-* #,##0\ &quot;к.&quot;_-;\-* #,##0\ &quot;к.&quot;_-;_-* &quot;-&quot;\ &quot;к.&quot;_-;_-@_-"/>
    <numFmt numFmtId="194" formatCode="_-* #,##0\ _к_._-;\-* #,##0\ _к_._-;_-* &quot;-&quot;\ _к_._-;_-@_-"/>
    <numFmt numFmtId="195" formatCode="_-* #,##0.00\ &quot;к.&quot;_-;\-* #,##0.00\ &quot;к.&quot;_-;_-* &quot;-&quot;??\ &quot;к.&quot;_-;_-@_-"/>
    <numFmt numFmtId="196" formatCode="_-* #,##0.00\ _к_._-;\-* #,##0.00\ _к_._-;_-* &quot;-&quot;??\ _к_._-;_-@_-"/>
    <numFmt numFmtId="197" formatCode="&quot;a?i.&quot;#,##0_);\(&quot;a?i.&quot;#,##0\)"/>
    <numFmt numFmtId="198" formatCode="&quot;a?i.&quot;#,##0_);[Red]\(&quot;a?i.&quot;#,##0\)"/>
    <numFmt numFmtId="199" formatCode="&quot;a?i.&quot;#,##0.00_);\(&quot;a?i.&quot;#,##0.00\)"/>
    <numFmt numFmtId="200" formatCode="&quot;a?i.&quot;#,##0.00_);[Red]\(&quot;a?i.&quot;#,##0.00\)"/>
    <numFmt numFmtId="201" formatCode="_(&quot;a?i.&quot;* #,##0_);_(&quot;a?i.&quot;* \(#,##0\);_(&quot;a?i.&quot;* &quot;-&quot;_);_(@_)"/>
    <numFmt numFmtId="202" formatCode="_(&quot;a?i.&quot;* #,##0.00_);_(&quot;a?i.&quot;* \(#,##0.00\);_(&quot;a?i.&quot;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#,##0.0"/>
    <numFmt numFmtId="207" formatCode="#,##0.0_ ;[Red]\-#,##0.0\ "/>
    <numFmt numFmtId="208" formatCode="#,##0.000_ ;[Red]\-#,##0.000\ "/>
    <numFmt numFmtId="209" formatCode="#,##0\ &quot;р.&quot;;\-#,##0\ &quot;р.&quot;"/>
    <numFmt numFmtId="210" formatCode="#,##0\ &quot;р.&quot;;[Red]\-#,##0\ &quot;р.&quot;"/>
    <numFmt numFmtId="211" formatCode="#,##0.00\ &quot;р.&quot;;\-#,##0.00\ &quot;р.&quot;"/>
    <numFmt numFmtId="212" formatCode="#,##0.00\ &quot;р.&quot;;[Red]\-#,##0.00\ &quot;р.&quot;"/>
    <numFmt numFmtId="213" formatCode="_-* #,##0\ &quot;р.&quot;_-;\-* #,##0\ &quot;р.&quot;_-;_-* &quot;-&quot;\ &quot;р.&quot;_-;_-@_-"/>
    <numFmt numFmtId="214" formatCode="_-* #,##0\ _р_._-;\-* #,##0\ _р_._-;_-* &quot;-&quot;\ _р_._-;_-@_-"/>
    <numFmt numFmtId="215" formatCode="_-* #,##0.00\ &quot;р.&quot;_-;\-* #,##0.00\ &quot;р.&quot;_-;_-* &quot;-&quot;??\ &quot;р.&quot;_-;_-@_-"/>
    <numFmt numFmtId="216" formatCode="_-* #,##0.00\ _р_._-;\-* #,##0.00\ _р_._-;_-* &quot;-&quot;??\ _р_._-;_-@_-"/>
    <numFmt numFmtId="217" formatCode="#,##0.00_ ;[Red]\-#,##0.00\ "/>
    <numFmt numFmtId="218" formatCode="#,##0_ ;[Red]\-#,##0\ "/>
    <numFmt numFmtId="219" formatCode="#,##0.0000_ ;[Red]\-#,##0.0000\ "/>
    <numFmt numFmtId="220" formatCode="#,##0.00000_ ;[Red]\-#,##0.00000\ "/>
    <numFmt numFmtId="221" formatCode="#,##0.000"/>
    <numFmt numFmtId="222" formatCode="[$€-2]\ ###,000_);[Red]\([$€-2]\ ###,000\)"/>
    <numFmt numFmtId="223" formatCode="0.000"/>
  </numFmts>
  <fonts count="95">
    <font>
      <sz val="10"/>
      <name val="Times New Roman Cyr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 Cyr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23"/>
      <name val="Arial"/>
      <family val="2"/>
    </font>
    <font>
      <sz val="8"/>
      <color indexed="23"/>
      <name val="Arial"/>
      <family val="2"/>
    </font>
    <font>
      <b/>
      <sz val="9"/>
      <color indexed="23"/>
      <name val="Arial"/>
      <family val="2"/>
    </font>
    <font>
      <b/>
      <sz val="8"/>
      <color indexed="23"/>
      <name val="Arial"/>
      <family val="2"/>
    </font>
    <font>
      <i/>
      <sz val="9"/>
      <name val="Arial"/>
      <family val="2"/>
    </font>
    <font>
      <sz val="9"/>
      <color indexed="63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b/>
      <sz val="9"/>
      <color indexed="18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color indexed="21"/>
      <name val="Arial CE"/>
      <family val="2"/>
    </font>
    <font>
      <sz val="12"/>
      <name val="Times New Roman"/>
      <family val="1"/>
    </font>
    <font>
      <sz val="11"/>
      <name val="Arial"/>
      <family val="2"/>
    </font>
    <font>
      <sz val="7"/>
      <name val="Arial CE"/>
      <family val="0"/>
    </font>
    <font>
      <sz val="8"/>
      <color indexed="8"/>
      <name val="Arial CE"/>
      <family val="0"/>
    </font>
    <font>
      <sz val="7"/>
      <color indexed="8"/>
      <name val="Arial CE"/>
      <family val="0"/>
    </font>
    <font>
      <sz val="8"/>
      <name val="Times New Roman Cyr"/>
      <family val="0"/>
    </font>
    <font>
      <sz val="6"/>
      <name val="Arial CE"/>
      <family val="2"/>
    </font>
    <font>
      <sz val="10"/>
      <name val="Calibri"/>
      <family val="2"/>
    </font>
    <font>
      <sz val="6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b/>
      <sz val="10"/>
      <name val="Times New Roman Cyr"/>
      <family val="0"/>
    </font>
    <font>
      <sz val="11"/>
      <name val="Times New Roman Cyr"/>
      <family val="0"/>
    </font>
    <font>
      <sz val="11"/>
      <color indexed="8"/>
      <name val="Arial CE"/>
      <family val="2"/>
    </font>
    <font>
      <sz val="9"/>
      <color indexed="8"/>
      <name val="Times New Roman"/>
      <family val="1"/>
    </font>
    <font>
      <sz val="9"/>
      <color indexed="8"/>
      <name val="Arial CE"/>
      <family val="0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7" borderId="1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8" borderId="7" applyNumberFormat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29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0" fillId="0" borderId="0" xfId="55" applyFont="1">
      <alignment/>
      <protection/>
    </xf>
    <xf numFmtId="0" fontId="10" fillId="0" borderId="0" xfId="55" applyFont="1" applyAlignment="1">
      <alignment horizontal="justify"/>
      <protection/>
    </xf>
    <xf numFmtId="0" fontId="4" fillId="0" borderId="0" xfId="55">
      <alignment/>
      <protection/>
    </xf>
    <xf numFmtId="0" fontId="11" fillId="0" borderId="0" xfId="55" applyFont="1" applyAlignment="1">
      <alignment horizontal="center"/>
      <protection/>
    </xf>
    <xf numFmtId="0" fontId="13" fillId="0" borderId="0" xfId="55" applyFont="1" applyAlignment="1">
      <alignment horizontal="justify"/>
      <protection/>
    </xf>
    <xf numFmtId="0" fontId="10" fillId="0" borderId="11" xfId="55" applyFont="1" applyBorder="1" applyAlignment="1">
      <alignment horizontal="center" vertical="top" wrapText="1"/>
      <protection/>
    </xf>
    <xf numFmtId="0" fontId="10" fillId="0" borderId="12" xfId="55" applyFont="1" applyBorder="1" applyAlignment="1">
      <alignment horizontal="center" vertical="top" wrapText="1"/>
      <protection/>
    </xf>
    <xf numFmtId="0" fontId="14" fillId="0" borderId="13" xfId="55" applyFont="1" applyBorder="1" applyAlignment="1">
      <alignment horizontal="center" vertical="top" wrapText="1"/>
      <protection/>
    </xf>
    <xf numFmtId="0" fontId="3" fillId="0" borderId="10" xfId="55" applyFont="1" applyBorder="1" applyAlignment="1">
      <alignment horizontal="center" vertical="top" wrapText="1"/>
      <protection/>
    </xf>
    <xf numFmtId="0" fontId="15" fillId="0" borderId="10" xfId="55" applyFont="1" applyBorder="1" applyAlignment="1">
      <alignment horizontal="center" vertical="top" wrapText="1"/>
      <protection/>
    </xf>
    <xf numFmtId="172" fontId="4" fillId="0" borderId="0" xfId="55" applyNumberFormat="1">
      <alignment/>
      <protection/>
    </xf>
    <xf numFmtId="0" fontId="18" fillId="0" borderId="10" xfId="55" applyFont="1" applyBorder="1" applyAlignment="1">
      <alignment horizontal="justify" vertical="top" wrapText="1"/>
      <protection/>
    </xf>
    <xf numFmtId="206" fontId="1" fillId="0" borderId="10" xfId="55" applyNumberFormat="1" applyFont="1" applyBorder="1" applyAlignment="1">
      <alignment horizontal="center" vertical="center" wrapText="1"/>
      <protection/>
    </xf>
    <xf numFmtId="0" fontId="14" fillId="0" borderId="10" xfId="55" applyFont="1" applyBorder="1" applyAlignment="1">
      <alignment horizontal="justify" vertical="top" wrapText="1"/>
      <protection/>
    </xf>
    <xf numFmtId="206" fontId="10" fillId="0" borderId="10" xfId="55" applyNumberFormat="1" applyFont="1" applyBorder="1" applyAlignment="1">
      <alignment horizontal="center" vertical="center" wrapText="1"/>
      <protection/>
    </xf>
    <xf numFmtId="206" fontId="3" fillId="0" borderId="10" xfId="55" applyNumberFormat="1" applyFont="1" applyBorder="1" applyAlignment="1">
      <alignment horizontal="center" vertical="center" wrapText="1"/>
      <protection/>
    </xf>
    <xf numFmtId="206" fontId="19" fillId="0" borderId="10" xfId="55" applyNumberFormat="1" applyFont="1" applyBorder="1" applyAlignment="1">
      <alignment horizontal="center" vertical="center" wrapText="1"/>
      <protection/>
    </xf>
    <xf numFmtId="0" fontId="16" fillId="0" borderId="10" xfId="55" applyFont="1" applyBorder="1" applyAlignment="1">
      <alignment horizontal="justify" vertical="top" wrapText="1"/>
      <protection/>
    </xf>
    <xf numFmtId="206" fontId="6" fillId="0" borderId="10" xfId="55" applyNumberFormat="1" applyFont="1" applyBorder="1" applyAlignment="1">
      <alignment horizontal="center" vertical="center" wrapText="1"/>
      <protection/>
    </xf>
    <xf numFmtId="206" fontId="10" fillId="0" borderId="10" xfId="55" applyNumberFormat="1" applyFont="1" applyFill="1" applyBorder="1" applyAlignment="1">
      <alignment horizontal="center" vertical="center" wrapText="1"/>
      <protection/>
    </xf>
    <xf numFmtId="206" fontId="5" fillId="0" borderId="10" xfId="55" applyNumberFormat="1" applyFont="1" applyBorder="1" applyAlignment="1">
      <alignment horizontal="center" vertical="center" wrapText="1"/>
      <protection/>
    </xf>
    <xf numFmtId="0" fontId="23" fillId="0" borderId="10" xfId="55" applyFont="1" applyBorder="1" applyAlignment="1">
      <alignment horizontal="justify" vertical="top" wrapText="1"/>
      <protection/>
    </xf>
    <xf numFmtId="206" fontId="24" fillId="0" borderId="10" xfId="55" applyNumberFormat="1" applyFont="1" applyBorder="1" applyAlignment="1">
      <alignment horizontal="center" vertical="center" wrapText="1"/>
      <protection/>
    </xf>
    <xf numFmtId="0" fontId="25" fillId="0" borderId="10" xfId="55" applyFont="1" applyBorder="1" applyAlignment="1">
      <alignment horizontal="justify" vertical="top" wrapText="1"/>
      <protection/>
    </xf>
    <xf numFmtId="206" fontId="26" fillId="0" borderId="10" xfId="55" applyNumberFormat="1" applyFont="1" applyBorder="1" applyAlignment="1">
      <alignment horizontal="center" vertical="center" wrapText="1"/>
      <protection/>
    </xf>
    <xf numFmtId="0" fontId="18" fillId="0" borderId="10" xfId="55" applyFont="1" applyBorder="1" applyAlignment="1">
      <alignment horizontal="center" vertical="top" wrapText="1"/>
      <protection/>
    </xf>
    <xf numFmtId="0" fontId="6" fillId="0" borderId="10" xfId="55" applyFont="1" applyBorder="1" applyAlignment="1">
      <alignment horizontal="center" vertical="top" wrapText="1"/>
      <protection/>
    </xf>
    <xf numFmtId="0" fontId="16" fillId="0" borderId="10" xfId="55" applyFont="1" applyBorder="1" applyAlignment="1">
      <alignment horizontal="center" vertical="top" wrapText="1"/>
      <protection/>
    </xf>
    <xf numFmtId="0" fontId="27" fillId="0" borderId="10" xfId="55" applyFont="1" applyBorder="1" applyAlignment="1">
      <alignment horizontal="justify" vertical="top" wrapText="1"/>
      <protection/>
    </xf>
    <xf numFmtId="206" fontId="2" fillId="0" borderId="10" xfId="55" applyNumberFormat="1" applyFont="1" applyBorder="1" applyAlignment="1">
      <alignment horizontal="center" vertical="center" wrapText="1"/>
      <protection/>
    </xf>
    <xf numFmtId="0" fontId="28" fillId="0" borderId="10" xfId="55" applyFont="1" applyBorder="1" applyAlignment="1">
      <alignment horizontal="justify" vertical="top" wrapText="1"/>
      <protection/>
    </xf>
    <xf numFmtId="0" fontId="4" fillId="0" borderId="0" xfId="55" applyFont="1" applyFill="1">
      <alignment/>
      <protection/>
    </xf>
    <xf numFmtId="206" fontId="4" fillId="0" borderId="0" xfId="55" applyNumberFormat="1">
      <alignment/>
      <protection/>
    </xf>
    <xf numFmtId="0" fontId="16" fillId="0" borderId="10" xfId="55" applyFont="1" applyFill="1" applyBorder="1" applyAlignment="1">
      <alignment horizontal="justify" vertical="top" wrapText="1"/>
      <protection/>
    </xf>
    <xf numFmtId="0" fontId="17" fillId="0" borderId="10" xfId="55" applyFont="1" applyFill="1" applyBorder="1" applyAlignment="1">
      <alignment horizontal="center" vertical="top" wrapText="1"/>
      <protection/>
    </xf>
    <xf numFmtId="206" fontId="6" fillId="0" borderId="10" xfId="55" applyNumberFormat="1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justify" vertical="top" wrapText="1"/>
      <protection/>
    </xf>
    <xf numFmtId="206" fontId="6" fillId="0" borderId="10" xfId="55" applyNumberFormat="1" applyFont="1" applyFill="1" applyBorder="1" applyAlignment="1">
      <alignment horizontal="center" vertical="center" wrapText="1"/>
      <protection/>
    </xf>
    <xf numFmtId="0" fontId="29" fillId="0" borderId="0" xfId="54" applyFont="1">
      <alignment/>
      <protection/>
    </xf>
    <xf numFmtId="0" fontId="29" fillId="0" borderId="0" xfId="54" applyFont="1" applyAlignment="1">
      <alignment horizontal="justify"/>
      <protection/>
    </xf>
    <xf numFmtId="0" fontId="29" fillId="0" borderId="0" xfId="54">
      <alignment/>
      <protection/>
    </xf>
    <xf numFmtId="0" fontId="30" fillId="0" borderId="0" xfId="54" applyFont="1">
      <alignment/>
      <protection/>
    </xf>
    <xf numFmtId="0" fontId="29" fillId="0" borderId="14" xfId="54" applyBorder="1">
      <alignment/>
      <protection/>
    </xf>
    <xf numFmtId="0" fontId="37" fillId="0" borderId="10" xfId="54" applyFont="1" applyBorder="1" applyAlignment="1">
      <alignment horizontal="center" vertical="top" wrapText="1"/>
      <protection/>
    </xf>
    <xf numFmtId="0" fontId="37" fillId="0" borderId="15" xfId="54" applyFont="1" applyBorder="1" applyAlignment="1">
      <alignment horizontal="center" vertical="top" wrapText="1"/>
      <protection/>
    </xf>
    <xf numFmtId="0" fontId="37" fillId="0" borderId="0" xfId="54" applyFont="1" applyAlignment="1">
      <alignment horizontal="center"/>
      <protection/>
    </xf>
    <xf numFmtId="49" fontId="30" fillId="0" borderId="16" xfId="54" applyNumberFormat="1" applyFont="1" applyBorder="1" applyAlignment="1">
      <alignment vertical="top" wrapText="1"/>
      <protection/>
    </xf>
    <xf numFmtId="0" fontId="30" fillId="0" borderId="17" xfId="54" applyFont="1" applyBorder="1" applyAlignment="1">
      <alignment horizontal="justify" vertical="top" wrapText="1"/>
      <protection/>
    </xf>
    <xf numFmtId="49" fontId="29" fillId="0" borderId="18" xfId="54" applyNumberFormat="1" applyFont="1" applyBorder="1" applyAlignment="1">
      <alignment vertical="top" wrapText="1"/>
      <protection/>
    </xf>
    <xf numFmtId="0" fontId="38" fillId="0" borderId="19" xfId="54" applyFont="1" applyBorder="1" applyAlignment="1">
      <alignment horizontal="justify" vertical="top" wrapText="1"/>
      <protection/>
    </xf>
    <xf numFmtId="0" fontId="29" fillId="0" borderId="19" xfId="54" applyFont="1" applyBorder="1" applyAlignment="1">
      <alignment horizontal="justify" vertical="top" wrapText="1"/>
      <protection/>
    </xf>
    <xf numFmtId="49" fontId="30" fillId="0" borderId="18" xfId="54" applyNumberFormat="1" applyFont="1" applyBorder="1" applyAlignment="1">
      <alignment vertical="top" wrapText="1"/>
      <protection/>
    </xf>
    <xf numFmtId="0" fontId="39" fillId="0" borderId="19" xfId="54" applyFont="1" applyBorder="1" applyAlignment="1">
      <alignment horizontal="justify" vertical="top" wrapText="1"/>
      <protection/>
    </xf>
    <xf numFmtId="208" fontId="40" fillId="0" borderId="20" xfId="54" applyNumberFormat="1" applyFont="1" applyBorder="1" applyAlignment="1">
      <alignment horizontal="right" vertical="top" wrapText="1"/>
      <protection/>
    </xf>
    <xf numFmtId="0" fontId="30" fillId="0" borderId="19" xfId="54" applyFont="1" applyBorder="1" applyAlignment="1">
      <alignment horizontal="justify" vertical="top" wrapText="1"/>
      <protection/>
    </xf>
    <xf numFmtId="49" fontId="4" fillId="0" borderId="19" xfId="54" applyNumberFormat="1" applyFont="1" applyFill="1" applyBorder="1" applyAlignment="1">
      <alignment horizontal="right" vertical="top"/>
      <protection/>
    </xf>
    <xf numFmtId="0" fontId="4" fillId="0" borderId="18" xfId="54" applyFont="1" applyFill="1" applyBorder="1" applyAlignment="1">
      <alignment vertical="top" wrapText="1"/>
      <protection/>
    </xf>
    <xf numFmtId="0" fontId="38" fillId="0" borderId="19" xfId="54" applyFont="1" applyBorder="1" applyAlignment="1">
      <alignment vertical="top" wrapText="1"/>
      <protection/>
    </xf>
    <xf numFmtId="49" fontId="29" fillId="0" borderId="18" xfId="54" applyNumberFormat="1" applyFont="1" applyBorder="1" applyAlignment="1">
      <alignment vertical="top" wrapText="1"/>
      <protection/>
    </xf>
    <xf numFmtId="0" fontId="38" fillId="0" borderId="21" xfId="54" applyFont="1" applyBorder="1" applyAlignment="1">
      <alignment horizontal="justify" vertical="top" wrapText="1"/>
      <protection/>
    </xf>
    <xf numFmtId="0" fontId="39" fillId="0" borderId="21" xfId="54" applyFont="1" applyBorder="1" applyAlignment="1">
      <alignment horizontal="justify" vertical="top" wrapText="1"/>
      <protection/>
    </xf>
    <xf numFmtId="0" fontId="30" fillId="0" borderId="0" xfId="54" applyFont="1">
      <alignment/>
      <protection/>
    </xf>
    <xf numFmtId="49" fontId="29" fillId="0" borderId="22" xfId="54" applyNumberFormat="1" applyFont="1" applyBorder="1" applyAlignment="1">
      <alignment vertical="top" wrapText="1"/>
      <protection/>
    </xf>
    <xf numFmtId="49" fontId="29" fillId="0" borderId="10" xfId="54" applyNumberFormat="1" applyFont="1" applyBorder="1" applyAlignment="1">
      <alignment vertical="top" wrapText="1"/>
      <protection/>
    </xf>
    <xf numFmtId="0" fontId="4" fillId="0" borderId="10" xfId="54" applyFont="1" applyFill="1" applyBorder="1" applyAlignment="1">
      <alignment vertical="top" wrapText="1"/>
      <protection/>
    </xf>
    <xf numFmtId="49" fontId="29" fillId="0" borderId="23" xfId="54" applyNumberFormat="1" applyFont="1" applyBorder="1" applyAlignment="1">
      <alignment vertical="top" wrapText="1"/>
      <protection/>
    </xf>
    <xf numFmtId="0" fontId="42" fillId="0" borderId="24" xfId="54" applyFont="1" applyBorder="1" applyAlignment="1">
      <alignment horizontal="justify" vertical="top" wrapText="1"/>
      <protection/>
    </xf>
    <xf numFmtId="49" fontId="29" fillId="0" borderId="25" xfId="54" applyNumberFormat="1" applyFont="1" applyBorder="1" applyAlignment="1">
      <alignment vertical="top" wrapText="1"/>
      <protection/>
    </xf>
    <xf numFmtId="0" fontId="42" fillId="0" borderId="12" xfId="54" applyFont="1" applyBorder="1" applyAlignment="1">
      <alignment horizontal="justify" vertical="top" wrapText="1"/>
      <protection/>
    </xf>
    <xf numFmtId="0" fontId="29" fillId="0" borderId="10" xfId="54" applyFont="1" applyBorder="1" applyAlignment="1">
      <alignment vertical="top" wrapText="1"/>
      <protection/>
    </xf>
    <xf numFmtId="0" fontId="30" fillId="0" borderId="10" xfId="54" applyFont="1" applyBorder="1" applyAlignment="1">
      <alignment horizontal="justify" vertical="top" wrapText="1"/>
      <protection/>
    </xf>
    <xf numFmtId="207" fontId="29" fillId="0" borderId="0" xfId="54" applyNumberFormat="1">
      <alignment/>
      <protection/>
    </xf>
    <xf numFmtId="206" fontId="6" fillId="0" borderId="0" xfId="55" applyNumberFormat="1" applyFont="1" applyBorder="1" applyAlignment="1">
      <alignment horizontal="center" vertical="center" wrapText="1"/>
      <protection/>
    </xf>
    <xf numFmtId="0" fontId="29" fillId="0" borderId="0" xfId="54" applyFont="1">
      <alignment/>
      <protection/>
    </xf>
    <xf numFmtId="0" fontId="43" fillId="0" borderId="0" xfId="55" applyFont="1">
      <alignment/>
      <protection/>
    </xf>
    <xf numFmtId="206" fontId="10" fillId="0" borderId="10" xfId="55" applyNumberFormat="1" applyFont="1" applyFill="1" applyBorder="1" applyAlignment="1">
      <alignment horizontal="center" vertical="center" wrapText="1"/>
      <protection/>
    </xf>
    <xf numFmtId="0" fontId="44" fillId="0" borderId="0" xfId="55" applyFont="1">
      <alignment/>
      <protection/>
    </xf>
    <xf numFmtId="0" fontId="18" fillId="0" borderId="10" xfId="55" applyFont="1" applyBorder="1" applyAlignment="1">
      <alignment horizontal="justify" wrapText="1"/>
      <protection/>
    </xf>
    <xf numFmtId="0" fontId="14" fillId="0" borderId="10" xfId="55" applyFont="1" applyBorder="1" applyAlignment="1">
      <alignment horizontal="justify" wrapText="1"/>
      <protection/>
    </xf>
    <xf numFmtId="0" fontId="17" fillId="0" borderId="10" xfId="55" applyFont="1" applyBorder="1" applyAlignment="1">
      <alignment horizontal="justify" wrapText="1"/>
      <protection/>
    </xf>
    <xf numFmtId="0" fontId="21" fillId="0" borderId="10" xfId="55" applyFont="1" applyBorder="1" applyAlignment="1">
      <alignment horizontal="justify" wrapText="1"/>
      <protection/>
    </xf>
    <xf numFmtId="0" fontId="20" fillId="0" borderId="10" xfId="55" applyFont="1" applyBorder="1" applyAlignment="1">
      <alignment horizontal="justify" wrapText="1"/>
      <protection/>
    </xf>
    <xf numFmtId="0" fontId="22" fillId="0" borderId="10" xfId="55" applyFont="1" applyFill="1" applyBorder="1" applyAlignment="1">
      <alignment horizontal="justify" wrapText="1"/>
      <protection/>
    </xf>
    <xf numFmtId="0" fontId="23" fillId="0" borderId="10" xfId="55" applyFont="1" applyBorder="1" applyAlignment="1">
      <alignment horizontal="justify" wrapText="1"/>
      <protection/>
    </xf>
    <xf numFmtId="0" fontId="25" fillId="0" borderId="10" xfId="55" applyFont="1" applyBorder="1" applyAlignment="1">
      <alignment horizontal="justify" wrapText="1"/>
      <protection/>
    </xf>
    <xf numFmtId="49" fontId="4" fillId="0" borderId="0" xfId="55" applyNumberFormat="1" applyFont="1">
      <alignment/>
      <protection/>
    </xf>
    <xf numFmtId="0" fontId="18" fillId="0" borderId="10" xfId="55" applyFont="1" applyFill="1" applyBorder="1" applyAlignment="1">
      <alignment horizontal="justify" vertical="top" wrapText="1"/>
      <protection/>
    </xf>
    <xf numFmtId="0" fontId="18" fillId="0" borderId="10" xfId="55" applyFont="1" applyFill="1" applyBorder="1" applyAlignment="1">
      <alignment horizontal="justify" wrapText="1"/>
      <protection/>
    </xf>
    <xf numFmtId="206" fontId="1" fillId="0" borderId="10" xfId="55" applyNumberFormat="1" applyFont="1" applyFill="1" applyBorder="1" applyAlignment="1">
      <alignment horizontal="center" vertical="center" wrapText="1"/>
      <protection/>
    </xf>
    <xf numFmtId="4" fontId="10" fillId="0" borderId="10" xfId="55" applyNumberFormat="1" applyFont="1" applyBorder="1" applyAlignment="1">
      <alignment horizontal="center" vertical="center" wrapText="1"/>
      <protection/>
    </xf>
    <xf numFmtId="208" fontId="40" fillId="0" borderId="26" xfId="54" applyNumberFormat="1" applyFont="1" applyBorder="1" applyAlignment="1">
      <alignment horizontal="right" vertical="top" wrapText="1"/>
      <protection/>
    </xf>
    <xf numFmtId="221" fontId="10" fillId="0" borderId="10" xfId="55" applyNumberFormat="1" applyFont="1" applyBorder="1" applyAlignment="1">
      <alignment horizontal="center" vertical="center" wrapText="1"/>
      <protection/>
    </xf>
    <xf numFmtId="221" fontId="6" fillId="0" borderId="10" xfId="55" applyNumberFormat="1" applyFont="1" applyBorder="1" applyAlignment="1">
      <alignment horizontal="center" vertical="center" wrapText="1"/>
      <protection/>
    </xf>
    <xf numFmtId="208" fontId="35" fillId="0" borderId="26" xfId="54" applyNumberFormat="1" applyFont="1" applyBorder="1" applyAlignment="1">
      <alignment horizontal="right" vertical="top" wrapText="1"/>
      <protection/>
    </xf>
    <xf numFmtId="208" fontId="35" fillId="0" borderId="26" xfId="54" applyNumberFormat="1" applyFont="1" applyBorder="1" applyAlignment="1">
      <alignment horizontal="right" vertical="top" wrapText="1"/>
      <protection/>
    </xf>
    <xf numFmtId="208" fontId="35" fillId="0" borderId="27" xfId="54" applyNumberFormat="1" applyFont="1" applyBorder="1" applyAlignment="1">
      <alignment horizontal="right" vertical="top" wrapText="1"/>
      <protection/>
    </xf>
    <xf numFmtId="221" fontId="2" fillId="0" borderId="10" xfId="55" applyNumberFormat="1" applyFont="1" applyBorder="1" applyAlignment="1">
      <alignment horizontal="center" vertical="center" wrapText="1"/>
      <protection/>
    </xf>
    <xf numFmtId="0" fontId="38" fillId="0" borderId="19" xfId="54" applyFont="1" applyBorder="1" applyAlignment="1">
      <alignment horizontal="justify" vertical="top" wrapText="1"/>
      <protection/>
    </xf>
    <xf numFmtId="0" fontId="29" fillId="0" borderId="19" xfId="54" applyFont="1" applyBorder="1" applyAlignment="1">
      <alignment horizontal="justify" vertical="top" wrapText="1"/>
      <protection/>
    </xf>
    <xf numFmtId="0" fontId="45" fillId="0" borderId="19" xfId="54" applyFont="1" applyBorder="1" applyAlignment="1">
      <alignment horizontal="justify" vertical="top" wrapText="1"/>
      <protection/>
    </xf>
    <xf numFmtId="0" fontId="46" fillId="0" borderId="21" xfId="54" applyFont="1" applyBorder="1" applyAlignment="1">
      <alignment horizontal="justify" vertical="top" wrapText="1"/>
      <protection/>
    </xf>
    <xf numFmtId="0" fontId="47" fillId="0" borderId="21" xfId="54" applyFont="1" applyBorder="1" applyAlignment="1">
      <alignment horizontal="justify" vertical="top" wrapText="1"/>
      <protection/>
    </xf>
    <xf numFmtId="0" fontId="46" fillId="0" borderId="19" xfId="54" applyFont="1" applyBorder="1" applyAlignment="1">
      <alignment horizontal="justify" vertical="top" wrapText="1"/>
      <protection/>
    </xf>
    <xf numFmtId="0" fontId="46" fillId="0" borderId="19" xfId="54" applyFont="1" applyBorder="1" applyAlignment="1">
      <alignment horizontal="justify" vertical="top" wrapText="1"/>
      <protection/>
    </xf>
    <xf numFmtId="0" fontId="37" fillId="0" borderId="19" xfId="54" applyFont="1" applyBorder="1" applyAlignment="1">
      <alignment horizontal="justify" vertical="top" wrapText="1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0" fontId="46" fillId="0" borderId="19" xfId="54" applyFont="1" applyBorder="1" applyAlignment="1">
      <alignment wrapText="1"/>
      <protection/>
    </xf>
    <xf numFmtId="208" fontId="40" fillId="0" borderId="10" xfId="54" applyNumberFormat="1" applyFont="1" applyBorder="1" applyAlignment="1">
      <alignment horizontal="right" vertical="top" wrapText="1"/>
      <protection/>
    </xf>
    <xf numFmtId="208" fontId="40" fillId="0" borderId="27" xfId="54" applyNumberFormat="1" applyFont="1" applyBorder="1" applyAlignment="1">
      <alignment horizontal="right" vertical="top" wrapText="1"/>
      <protection/>
    </xf>
    <xf numFmtId="208" fontId="40" fillId="0" borderId="28" xfId="54" applyNumberFormat="1" applyFont="1" applyBorder="1" applyAlignment="1">
      <alignment horizontal="right" vertical="top" wrapText="1"/>
      <protection/>
    </xf>
    <xf numFmtId="0" fontId="44" fillId="0" borderId="0" xfId="55" applyFont="1" applyAlignment="1">
      <alignment horizontal="left"/>
      <protection/>
    </xf>
    <xf numFmtId="4" fontId="6" fillId="0" borderId="10" xfId="55" applyNumberFormat="1" applyFont="1" applyFill="1" applyBorder="1" applyAlignment="1">
      <alignment horizontal="center" vertical="center" wrapText="1"/>
      <protection/>
    </xf>
    <xf numFmtId="4" fontId="1" fillId="0" borderId="10" xfId="55" applyNumberFormat="1" applyFont="1" applyFill="1" applyBorder="1" applyAlignment="1">
      <alignment horizontal="center" vertical="center" wrapText="1"/>
      <protection/>
    </xf>
    <xf numFmtId="4" fontId="1" fillId="0" borderId="10" xfId="55" applyNumberFormat="1" applyFont="1" applyBorder="1" applyAlignment="1">
      <alignment horizontal="center" vertical="center" wrapText="1"/>
      <protection/>
    </xf>
    <xf numFmtId="4" fontId="10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justify" vertical="top" wrapText="1"/>
      <protection/>
    </xf>
    <xf numFmtId="4" fontId="6" fillId="0" borderId="10" xfId="55" applyNumberFormat="1" applyFont="1" applyBorder="1" applyAlignment="1">
      <alignment horizontal="center" vertical="center" wrapText="1"/>
      <protection/>
    </xf>
    <xf numFmtId="0" fontId="16" fillId="0" borderId="10" xfId="55" applyFont="1" applyFill="1" applyBorder="1" applyAlignment="1">
      <alignment horizontal="justify" wrapText="1"/>
      <protection/>
    </xf>
    <xf numFmtId="206" fontId="5" fillId="0" borderId="10" xfId="55" applyNumberFormat="1" applyFont="1" applyFill="1" applyBorder="1" applyAlignment="1">
      <alignment horizontal="center" vertical="center" wrapText="1"/>
      <protection/>
    </xf>
    <xf numFmtId="206" fontId="19" fillId="0" borderId="10" xfId="55" applyNumberFormat="1" applyFont="1" applyFill="1" applyBorder="1" applyAlignment="1">
      <alignment horizontal="center" vertical="center" wrapText="1"/>
      <protection/>
    </xf>
    <xf numFmtId="0" fontId="14" fillId="0" borderId="10" xfId="55" applyFont="1" applyFill="1" applyBorder="1" applyAlignment="1">
      <alignment horizontal="justify" vertical="top" wrapText="1"/>
      <protection/>
    </xf>
    <xf numFmtId="0" fontId="14" fillId="0" borderId="10" xfId="55" applyFont="1" applyFill="1" applyBorder="1" applyAlignment="1">
      <alignment horizontal="justify" wrapText="1"/>
      <protection/>
    </xf>
    <xf numFmtId="206" fontId="3" fillId="0" borderId="10" xfId="55" applyNumberFormat="1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justify" wrapText="1"/>
    </xf>
    <xf numFmtId="0" fontId="17" fillId="0" borderId="10" xfId="55" applyFont="1" applyFill="1" applyBorder="1" applyAlignment="1">
      <alignment horizontal="justify" wrapText="1"/>
      <protection/>
    </xf>
    <xf numFmtId="0" fontId="21" fillId="0" borderId="10" xfId="55" applyFont="1" applyFill="1" applyBorder="1" applyAlignment="1">
      <alignment horizontal="justify" wrapText="1"/>
      <protection/>
    </xf>
    <xf numFmtId="0" fontId="20" fillId="0" borderId="10" xfId="55" applyFont="1" applyFill="1" applyBorder="1" applyAlignment="1">
      <alignment horizontal="justify" wrapText="1"/>
      <protection/>
    </xf>
    <xf numFmtId="0" fontId="21" fillId="0" borderId="10" xfId="55" applyFont="1" applyFill="1" applyBorder="1" applyAlignment="1">
      <alignment horizontal="left" wrapText="1"/>
      <protection/>
    </xf>
    <xf numFmtId="0" fontId="24" fillId="0" borderId="10" xfId="55" applyFont="1" applyBorder="1" applyAlignment="1">
      <alignment horizontal="justify" wrapText="1"/>
      <protection/>
    </xf>
    <xf numFmtId="208" fontId="32" fillId="0" borderId="29" xfId="54" applyNumberFormat="1" applyFont="1" applyBorder="1" applyAlignment="1">
      <alignment horizontal="right" vertical="top" wrapText="1"/>
      <protection/>
    </xf>
    <xf numFmtId="0" fontId="32" fillId="0" borderId="19" xfId="54" applyFont="1" applyBorder="1" applyAlignment="1">
      <alignment horizontal="justify" vertical="top" wrapText="1"/>
      <protection/>
    </xf>
    <xf numFmtId="0" fontId="14" fillId="33" borderId="10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justify" wrapText="1"/>
    </xf>
    <xf numFmtId="0" fontId="3" fillId="33" borderId="10" xfId="0" applyFont="1" applyFill="1" applyBorder="1" applyAlignment="1">
      <alignment horizontal="justify" wrapText="1"/>
    </xf>
    <xf numFmtId="0" fontId="17" fillId="34" borderId="10" xfId="55" applyFont="1" applyFill="1" applyBorder="1" applyAlignment="1">
      <alignment horizontal="justify" wrapText="1"/>
      <protection/>
    </xf>
    <xf numFmtId="0" fontId="20" fillId="34" borderId="10" xfId="55" applyFont="1" applyFill="1" applyBorder="1" applyAlignment="1">
      <alignment horizontal="justify" wrapText="1"/>
      <protection/>
    </xf>
    <xf numFmtId="0" fontId="14" fillId="34" borderId="10" xfId="55" applyFont="1" applyFill="1" applyBorder="1" applyAlignment="1">
      <alignment horizontal="justify" vertical="top" wrapText="1"/>
      <protection/>
    </xf>
    <xf numFmtId="0" fontId="3" fillId="34" borderId="10" xfId="55" applyFont="1" applyFill="1" applyBorder="1" applyAlignment="1">
      <alignment horizontal="justify" wrapText="1"/>
      <protection/>
    </xf>
    <xf numFmtId="206" fontId="10" fillId="34" borderId="10" xfId="55" applyNumberFormat="1" applyFont="1" applyFill="1" applyBorder="1" applyAlignment="1">
      <alignment horizontal="center" vertical="center" wrapText="1"/>
      <protection/>
    </xf>
    <xf numFmtId="0" fontId="14" fillId="34" borderId="10" xfId="0" applyFont="1" applyFill="1" applyBorder="1" applyAlignment="1">
      <alignment horizontal="left" vertical="center"/>
    </xf>
    <xf numFmtId="0" fontId="14" fillId="34" borderId="10" xfId="55" applyFont="1" applyFill="1" applyBorder="1" applyAlignment="1">
      <alignment horizontal="justify" wrapText="1"/>
      <protection/>
    </xf>
    <xf numFmtId="206" fontId="3" fillId="34" borderId="10" xfId="55" applyNumberFormat="1" applyFont="1" applyFill="1" applyBorder="1" applyAlignment="1">
      <alignment horizontal="center" vertical="center" wrapText="1"/>
      <protection/>
    </xf>
    <xf numFmtId="0" fontId="32" fillId="0" borderId="10" xfId="54" applyFont="1" applyBorder="1" applyAlignment="1">
      <alignment horizontal="center" vertical="center" wrapText="1"/>
      <protection/>
    </xf>
    <xf numFmtId="0" fontId="33" fillId="0" borderId="10" xfId="54" applyFont="1" applyBorder="1" applyAlignment="1">
      <alignment horizontal="center" vertical="center" wrapText="1"/>
      <protection/>
    </xf>
    <xf numFmtId="208" fontId="35" fillId="0" borderId="30" xfId="54" applyNumberFormat="1" applyFont="1" applyBorder="1" applyAlignment="1">
      <alignment horizontal="right" vertical="top" wrapText="1"/>
      <protection/>
    </xf>
    <xf numFmtId="208" fontId="32" fillId="0" borderId="26" xfId="54" applyNumberFormat="1" applyFont="1" applyBorder="1" applyAlignment="1">
      <alignment horizontal="right" vertical="top" wrapText="1"/>
      <protection/>
    </xf>
    <xf numFmtId="208" fontId="32" fillId="0" borderId="20" xfId="54" applyNumberFormat="1" applyFont="1" applyBorder="1" applyAlignment="1">
      <alignment horizontal="right" vertical="top" wrapText="1"/>
      <protection/>
    </xf>
    <xf numFmtId="208" fontId="32" fillId="0" borderId="31" xfId="54" applyNumberFormat="1" applyFont="1" applyBorder="1" applyAlignment="1">
      <alignment horizontal="right" vertical="top" wrapText="1"/>
      <protection/>
    </xf>
    <xf numFmtId="208" fontId="32" fillId="0" borderId="27" xfId="54" applyNumberFormat="1" applyFont="1" applyBorder="1" applyAlignment="1">
      <alignment horizontal="right" vertical="top" wrapText="1"/>
      <protection/>
    </xf>
    <xf numFmtId="208" fontId="32" fillId="35" borderId="31" xfId="54" applyNumberFormat="1" applyFont="1" applyFill="1" applyBorder="1" applyAlignment="1">
      <alignment horizontal="right" vertical="top" wrapText="1"/>
      <protection/>
    </xf>
    <xf numFmtId="208" fontId="35" fillId="0" borderId="26" xfId="54" applyNumberFormat="1" applyFont="1" applyBorder="1" applyAlignment="1">
      <alignment vertical="top" wrapText="1"/>
      <protection/>
    </xf>
    <xf numFmtId="208" fontId="35" fillId="0" borderId="20" xfId="54" applyNumberFormat="1" applyFont="1" applyBorder="1" applyAlignment="1">
      <alignment vertical="top" wrapText="1"/>
      <protection/>
    </xf>
    <xf numFmtId="208" fontId="35" fillId="0" borderId="31" xfId="54" applyNumberFormat="1" applyFont="1" applyBorder="1" applyAlignment="1">
      <alignment vertical="top" wrapText="1"/>
      <protection/>
    </xf>
    <xf numFmtId="208" fontId="35" fillId="0" borderId="27" xfId="54" applyNumberFormat="1" applyFont="1" applyBorder="1" applyAlignment="1">
      <alignment vertical="top" wrapText="1"/>
      <protection/>
    </xf>
    <xf numFmtId="208" fontId="35" fillId="0" borderId="32" xfId="54" applyNumberFormat="1" applyFont="1" applyBorder="1" applyAlignment="1">
      <alignment horizontal="right" vertical="top" wrapText="1"/>
      <protection/>
    </xf>
    <xf numFmtId="208" fontId="40" fillId="0" borderId="33" xfId="54" applyNumberFormat="1" applyFont="1" applyBorder="1" applyAlignment="1">
      <alignment horizontal="right" vertical="top" wrapText="1"/>
      <protection/>
    </xf>
    <xf numFmtId="208" fontId="40" fillId="0" borderId="31" xfId="54" applyNumberFormat="1" applyFont="1" applyBorder="1" applyAlignment="1">
      <alignment horizontal="right" vertical="top" wrapText="1"/>
      <protection/>
    </xf>
    <xf numFmtId="208" fontId="35" fillId="0" borderId="20" xfId="54" applyNumberFormat="1" applyFont="1" applyBorder="1" applyAlignment="1">
      <alignment horizontal="right" vertical="top" wrapText="1"/>
      <protection/>
    </xf>
    <xf numFmtId="208" fontId="35" fillId="0" borderId="31" xfId="54" applyNumberFormat="1" applyFont="1" applyBorder="1" applyAlignment="1">
      <alignment horizontal="right" vertical="top" wrapText="1"/>
      <protection/>
    </xf>
    <xf numFmtId="208" fontId="32" fillId="0" borderId="33" xfId="54" applyNumberFormat="1" applyFont="1" applyBorder="1" applyAlignment="1">
      <alignment horizontal="right" vertical="top" wrapText="1"/>
      <protection/>
    </xf>
    <xf numFmtId="208" fontId="40" fillId="0" borderId="32" xfId="54" applyNumberFormat="1" applyFont="1" applyBorder="1" applyAlignment="1">
      <alignment horizontal="right" vertical="top" wrapText="1"/>
      <protection/>
    </xf>
    <xf numFmtId="208" fontId="41" fillId="0" borderId="26" xfId="54" applyNumberFormat="1" applyFont="1" applyBorder="1" applyAlignment="1">
      <alignment horizontal="right" vertical="top" wrapText="1"/>
      <protection/>
    </xf>
    <xf numFmtId="208" fontId="32" fillId="0" borderId="32" xfId="54" applyNumberFormat="1" applyFont="1" applyBorder="1" applyAlignment="1">
      <alignment horizontal="right" vertical="top" wrapText="1"/>
      <protection/>
    </xf>
    <xf numFmtId="208" fontId="41" fillId="0" borderId="20" xfId="54" applyNumberFormat="1" applyFont="1" applyBorder="1" applyAlignment="1">
      <alignment horizontal="right" vertical="top" wrapText="1"/>
      <protection/>
    </xf>
    <xf numFmtId="208" fontId="41" fillId="0" borderId="33" xfId="54" applyNumberFormat="1" applyFont="1" applyBorder="1" applyAlignment="1">
      <alignment horizontal="right" vertical="top" wrapText="1"/>
      <protection/>
    </xf>
    <xf numFmtId="208" fontId="41" fillId="0" borderId="31" xfId="54" applyNumberFormat="1" applyFont="1" applyBorder="1" applyAlignment="1">
      <alignment horizontal="right" vertical="top" wrapText="1"/>
      <protection/>
    </xf>
    <xf numFmtId="208" fontId="41" fillId="0" borderId="27" xfId="54" applyNumberFormat="1" applyFont="1" applyBorder="1" applyAlignment="1">
      <alignment horizontal="right" vertical="top" wrapText="1"/>
      <protection/>
    </xf>
    <xf numFmtId="208" fontId="41" fillId="0" borderId="26" xfId="54" applyNumberFormat="1" applyFont="1" applyBorder="1" applyAlignment="1">
      <alignment horizontal="right" vertical="top" wrapText="1"/>
      <protection/>
    </xf>
    <xf numFmtId="208" fontId="35" fillId="0" borderId="29" xfId="54" applyNumberFormat="1" applyFont="1" applyBorder="1" applyAlignment="1">
      <alignment horizontal="right" vertical="top" wrapText="1"/>
      <protection/>
    </xf>
    <xf numFmtId="208" fontId="32" fillId="0" borderId="31" xfId="54" applyNumberFormat="1" applyFont="1" applyBorder="1" applyAlignment="1">
      <alignment horizontal="right" vertical="top" wrapText="1"/>
      <protection/>
    </xf>
    <xf numFmtId="208" fontId="32" fillId="0" borderId="32" xfId="54" applyNumberFormat="1" applyFont="1" applyBorder="1" applyAlignment="1">
      <alignment horizontal="right" vertical="top" wrapText="1"/>
      <protection/>
    </xf>
    <xf numFmtId="208" fontId="35" fillId="0" borderId="33" xfId="54" applyNumberFormat="1" applyFont="1" applyBorder="1" applyAlignment="1">
      <alignment horizontal="right" vertical="top" wrapText="1"/>
      <protection/>
    </xf>
    <xf numFmtId="208" fontId="35" fillId="0" borderId="34" xfId="54" applyNumberFormat="1" applyFont="1" applyBorder="1" applyAlignment="1">
      <alignment horizontal="right" vertical="top" wrapText="1"/>
      <protection/>
    </xf>
    <xf numFmtId="208" fontId="40" fillId="0" borderId="35" xfId="54" applyNumberFormat="1" applyFont="1" applyBorder="1" applyAlignment="1">
      <alignment horizontal="right" vertical="top" wrapText="1"/>
      <protection/>
    </xf>
    <xf numFmtId="208" fontId="32" fillId="0" borderId="36" xfId="54" applyNumberFormat="1" applyFont="1" applyBorder="1" applyAlignment="1">
      <alignment horizontal="right" vertical="top" wrapText="1"/>
      <protection/>
    </xf>
    <xf numFmtId="208" fontId="32" fillId="0" borderId="37" xfId="54" applyNumberFormat="1" applyFont="1" applyBorder="1" applyAlignment="1">
      <alignment horizontal="right" vertical="top" wrapText="1"/>
      <protection/>
    </xf>
    <xf numFmtId="208" fontId="32" fillId="0" borderId="38" xfId="54" applyNumberFormat="1" applyFont="1" applyBorder="1" applyAlignment="1">
      <alignment horizontal="right" vertical="top" wrapText="1"/>
      <protection/>
    </xf>
    <xf numFmtId="208" fontId="32" fillId="0" borderId="39" xfId="54" applyNumberFormat="1" applyFont="1" applyBorder="1" applyAlignment="1">
      <alignment horizontal="right" vertical="top" wrapText="1"/>
      <protection/>
    </xf>
    <xf numFmtId="208" fontId="32" fillId="0" borderId="40" xfId="54" applyNumberFormat="1" applyFont="1" applyBorder="1" applyAlignment="1">
      <alignment horizontal="right" vertical="top" wrapText="1"/>
      <protection/>
    </xf>
    <xf numFmtId="208" fontId="32" fillId="0" borderId="14" xfId="54" applyNumberFormat="1" applyFont="1" applyBorder="1" applyAlignment="1">
      <alignment horizontal="right" vertical="top" wrapText="1"/>
      <protection/>
    </xf>
    <xf numFmtId="208" fontId="32" fillId="0" borderId="41" xfId="54" applyNumberFormat="1" applyFont="1" applyBorder="1" applyAlignment="1">
      <alignment horizontal="right" vertical="top" wrapText="1"/>
      <protection/>
    </xf>
    <xf numFmtId="208" fontId="32" fillId="0" borderId="0" xfId="54" applyNumberFormat="1" applyFont="1" applyBorder="1" applyAlignment="1">
      <alignment horizontal="right" vertical="top" wrapText="1"/>
      <protection/>
    </xf>
    <xf numFmtId="0" fontId="0" fillId="0" borderId="10" xfId="0" applyBorder="1" applyAlignment="1">
      <alignment horizontal="center" vertical="distributed"/>
    </xf>
    <xf numFmtId="0" fontId="51" fillId="0" borderId="10" xfId="0" applyFont="1" applyBorder="1" applyAlignment="1">
      <alignment horizontal="center" vertical="distributed"/>
    </xf>
    <xf numFmtId="0" fontId="53" fillId="0" borderId="0" xfId="0" applyFont="1" applyAlignment="1">
      <alignment/>
    </xf>
    <xf numFmtId="223" fontId="0" fillId="0" borderId="10" xfId="0" applyNumberFormat="1" applyBorder="1" applyAlignment="1">
      <alignment/>
    </xf>
    <xf numFmtId="0" fontId="4" fillId="0" borderId="10" xfId="54" applyFont="1" applyFill="1" applyBorder="1" applyAlignment="1">
      <alignment horizontal="left" vertical="distributed" wrapText="1"/>
      <protection/>
    </xf>
    <xf numFmtId="0" fontId="48" fillId="0" borderId="10" xfId="0" applyFont="1" applyBorder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left" vertical="distributed"/>
    </xf>
    <xf numFmtId="0" fontId="57" fillId="0" borderId="19" xfId="54" applyFont="1" applyBorder="1" applyAlignment="1">
      <alignment horizontal="left" vertical="distributed" wrapText="1"/>
      <protection/>
    </xf>
    <xf numFmtId="0" fontId="52" fillId="0" borderId="10" xfId="0" applyFont="1" applyBorder="1" applyAlignment="1">
      <alignment vertical="justify"/>
    </xf>
    <xf numFmtId="0" fontId="52" fillId="0" borderId="10" xfId="0" applyFont="1" applyBorder="1" applyAlignment="1">
      <alignment horizontal="left" vertical="distributed"/>
    </xf>
    <xf numFmtId="0" fontId="58" fillId="0" borderId="19" xfId="54" applyFont="1" applyBorder="1" applyAlignment="1">
      <alignment horizontal="left" vertical="distributed" wrapText="1"/>
      <protection/>
    </xf>
    <xf numFmtId="0" fontId="59" fillId="0" borderId="19" xfId="54" applyFont="1" applyBorder="1" applyAlignment="1">
      <alignment horizontal="left" vertical="distributed" wrapText="1"/>
      <protection/>
    </xf>
    <xf numFmtId="0" fontId="54" fillId="0" borderId="0" xfId="0" applyFont="1" applyAlignment="1">
      <alignment horizontal="center"/>
    </xf>
    <xf numFmtId="0" fontId="10" fillId="0" borderId="14" xfId="55" applyFont="1" applyBorder="1">
      <alignment/>
      <protection/>
    </xf>
    <xf numFmtId="0" fontId="44" fillId="0" borderId="14" xfId="55" applyFont="1" applyBorder="1">
      <alignment/>
      <protection/>
    </xf>
    <xf numFmtId="0" fontId="44" fillId="0" borderId="42" xfId="55" applyFont="1" applyBorder="1">
      <alignment/>
      <protection/>
    </xf>
    <xf numFmtId="0" fontId="10" fillId="0" borderId="42" xfId="55" applyFont="1" applyBorder="1">
      <alignment/>
      <protection/>
    </xf>
    <xf numFmtId="0" fontId="4" fillId="0" borderId="42" xfId="55" applyBorder="1">
      <alignment/>
      <protection/>
    </xf>
    <xf numFmtId="0" fontId="14" fillId="0" borderId="0" xfId="55" applyFont="1">
      <alignment/>
      <protection/>
    </xf>
    <xf numFmtId="0" fontId="10" fillId="0" borderId="0" xfId="55" applyFont="1" applyAlignment="1">
      <alignment horizontal="justify"/>
      <protection/>
    </xf>
    <xf numFmtId="0" fontId="12" fillId="0" borderId="0" xfId="43" applyFont="1" applyAlignment="1" applyProtection="1">
      <alignment horizontal="center"/>
      <protection/>
    </xf>
    <xf numFmtId="0" fontId="14" fillId="0" borderId="11" xfId="55" applyFont="1" applyBorder="1" applyAlignment="1">
      <alignment horizontal="center" vertical="center" wrapText="1"/>
      <protection/>
    </xf>
    <xf numFmtId="0" fontId="14" fillId="0" borderId="12" xfId="55" applyFont="1" applyBorder="1" applyAlignment="1">
      <alignment horizontal="center" vertical="center" wrapText="1"/>
      <protection/>
    </xf>
    <xf numFmtId="0" fontId="14" fillId="0" borderId="43" xfId="55" applyFont="1" applyBorder="1" applyAlignment="1">
      <alignment horizontal="center" wrapText="1"/>
      <protection/>
    </xf>
    <xf numFmtId="0" fontId="14" fillId="0" borderId="15" xfId="55" applyFont="1" applyBorder="1" applyAlignment="1">
      <alignment horizontal="center" wrapText="1"/>
      <protection/>
    </xf>
    <xf numFmtId="0" fontId="32" fillId="0" borderId="10" xfId="54" applyFont="1" applyBorder="1" applyAlignment="1">
      <alignment horizontal="center" wrapText="1"/>
      <protection/>
    </xf>
    <xf numFmtId="0" fontId="32" fillId="0" borderId="10" xfId="54" applyFont="1" applyBorder="1" applyAlignment="1">
      <alignment horizontal="center" vertical="center" wrapText="1"/>
      <protection/>
    </xf>
    <xf numFmtId="0" fontId="32" fillId="0" borderId="44" xfId="54" applyFont="1" applyBorder="1" applyAlignment="1">
      <alignment horizontal="center" vertical="center" wrapText="1"/>
      <protection/>
    </xf>
    <xf numFmtId="0" fontId="32" fillId="0" borderId="12" xfId="54" applyFont="1" applyBorder="1" applyAlignment="1">
      <alignment horizontal="center" vertical="center" wrapText="1"/>
      <protection/>
    </xf>
    <xf numFmtId="0" fontId="33" fillId="0" borderId="10" xfId="54" applyFont="1" applyBorder="1" applyAlignment="1">
      <alignment horizontal="center" vertical="center" wrapText="1"/>
      <protection/>
    </xf>
    <xf numFmtId="0" fontId="49" fillId="0" borderId="11" xfId="54" applyFont="1" applyBorder="1" applyAlignment="1">
      <alignment horizontal="center" vertical="center" wrapText="1"/>
      <protection/>
    </xf>
    <xf numFmtId="0" fontId="49" fillId="0" borderId="44" xfId="54" applyFont="1" applyBorder="1" applyAlignment="1">
      <alignment horizontal="center" vertical="center" wrapText="1"/>
      <protection/>
    </xf>
    <xf numFmtId="0" fontId="49" fillId="0" borderId="12" xfId="54" applyFont="1" applyBorder="1" applyAlignment="1">
      <alignment horizontal="center" vertical="center" wrapText="1"/>
      <protection/>
    </xf>
    <xf numFmtId="0" fontId="35" fillId="0" borderId="10" xfId="54" applyFont="1" applyBorder="1" applyAlignment="1">
      <alignment horizontal="center" vertical="center" wrapText="1"/>
      <protection/>
    </xf>
    <xf numFmtId="0" fontId="32" fillId="0" borderId="11" xfId="54" applyFont="1" applyBorder="1" applyAlignment="1">
      <alignment horizontal="center" vertical="center" wrapText="1"/>
      <protection/>
    </xf>
    <xf numFmtId="0" fontId="29" fillId="0" borderId="0" xfId="54" applyFont="1" applyAlignment="1">
      <alignment horizontal="justify"/>
      <protection/>
    </xf>
    <xf numFmtId="0" fontId="29" fillId="0" borderId="0" xfId="54" applyFont="1" applyAlignment="1">
      <alignment horizontal="left"/>
      <protection/>
    </xf>
    <xf numFmtId="0" fontId="31" fillId="0" borderId="0" xfId="54" applyFont="1" applyAlignment="1">
      <alignment horizontal="center"/>
      <protection/>
    </xf>
    <xf numFmtId="0" fontId="34" fillId="0" borderId="45" xfId="54" applyFont="1" applyBorder="1" applyAlignment="1">
      <alignment horizontal="center" vertical="center" wrapText="1"/>
      <protection/>
    </xf>
    <xf numFmtId="0" fontId="34" fillId="0" borderId="35" xfId="54" applyFont="1" applyBorder="1" applyAlignment="1">
      <alignment horizontal="center" vertical="center" wrapText="1"/>
      <protection/>
    </xf>
    <xf numFmtId="0" fontId="34" fillId="0" borderId="13" xfId="54" applyFont="1" applyBorder="1" applyAlignment="1">
      <alignment horizontal="center" vertical="center" wrapText="1"/>
      <protection/>
    </xf>
    <xf numFmtId="0" fontId="37" fillId="0" borderId="11" xfId="54" applyFont="1" applyBorder="1" applyAlignment="1">
      <alignment horizontal="center" vertical="justify" wrapText="1"/>
      <protection/>
    </xf>
    <xf numFmtId="0" fontId="37" fillId="0" borderId="44" xfId="54" applyFont="1" applyBorder="1" applyAlignment="1">
      <alignment horizontal="center" vertical="justify" wrapText="1"/>
      <protection/>
    </xf>
    <xf numFmtId="0" fontId="37" fillId="0" borderId="12" xfId="54" applyFont="1" applyBorder="1" applyAlignment="1">
      <alignment horizontal="center" vertical="justify" wrapText="1"/>
      <protection/>
    </xf>
    <xf numFmtId="0" fontId="0" fillId="0" borderId="10" xfId="0" applyBorder="1" applyAlignment="1">
      <alignment horizontal="center" vertical="justify"/>
    </xf>
    <xf numFmtId="0" fontId="55" fillId="0" borderId="0" xfId="0" applyFont="1" applyAlignment="1">
      <alignment horizontal="center"/>
    </xf>
    <xf numFmtId="0" fontId="51" fillId="0" borderId="11" xfId="0" applyFont="1" applyBorder="1" applyAlignment="1">
      <alignment horizontal="center" vertical="distributed"/>
    </xf>
    <xf numFmtId="0" fontId="51" fillId="0" borderId="12" xfId="0" applyFont="1" applyBorder="1" applyAlignment="1">
      <alignment horizontal="center" vertical="distributed"/>
    </xf>
    <xf numFmtId="0" fontId="52" fillId="0" borderId="11" xfId="0" applyFont="1" applyBorder="1" applyAlignment="1">
      <alignment horizontal="center" vertical="distributed"/>
    </xf>
    <xf numFmtId="0" fontId="52" fillId="0" borderId="12" xfId="0" applyFont="1" applyBorder="1" applyAlignment="1">
      <alignment horizontal="center" vertical="distributed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distributed" vertical="distributed"/>
    </xf>
    <xf numFmtId="0" fontId="0" fillId="0" borderId="44" xfId="0" applyBorder="1" applyAlignment="1">
      <alignment horizontal="distributed" vertical="distributed"/>
    </xf>
    <xf numFmtId="0" fontId="0" fillId="0" borderId="12" xfId="0" applyBorder="1" applyAlignment="1">
      <alignment horizontal="distributed" vertical="distributed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distributed"/>
    </xf>
    <xf numFmtId="0" fontId="0" fillId="0" borderId="44" xfId="0" applyBorder="1" applyAlignment="1">
      <alignment horizontal="center" vertical="distributed"/>
    </xf>
    <xf numFmtId="0" fontId="0" fillId="0" borderId="12" xfId="0" applyBorder="1" applyAlignment="1">
      <alignment horizontal="center" vertical="distributed"/>
    </xf>
    <xf numFmtId="0" fontId="0" fillId="0" borderId="10" xfId="0" applyBorder="1" applyAlignment="1">
      <alignment horizontal="left" wrapText="1"/>
    </xf>
    <xf numFmtId="0" fontId="52" fillId="0" borderId="0" xfId="0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Бюджет 04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 Бюджет 2005" xfId="54"/>
    <cellStyle name="Обычный_Бюджет 0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zoomScaleSheetLayoutView="100" zoomScalePageLayoutView="0" workbookViewId="0" topLeftCell="A1">
      <selection activeCell="E3" sqref="E3"/>
    </sheetView>
  </sheetViews>
  <sheetFormatPr defaultColWidth="10.625" defaultRowHeight="12.75"/>
  <cols>
    <col min="1" max="1" width="11.00390625" style="6" customWidth="1"/>
    <col min="2" max="2" width="51.125" style="6" customWidth="1"/>
    <col min="3" max="3" width="12.875" style="6" customWidth="1"/>
    <col min="4" max="5" width="10.875" style="6" bestFit="1" customWidth="1"/>
    <col min="6" max="6" width="13.625" style="6" customWidth="1"/>
    <col min="7" max="7" width="10.875" style="6" bestFit="1" customWidth="1"/>
    <col min="8" max="16384" width="10.625" style="6" customWidth="1"/>
  </cols>
  <sheetData>
    <row r="1" spans="1:6" ht="12.75">
      <c r="A1" s="4"/>
      <c r="B1" s="4"/>
      <c r="C1" s="4"/>
      <c r="D1" s="4"/>
      <c r="E1" s="209"/>
      <c r="F1" s="209"/>
    </row>
    <row r="2" spans="1:6" ht="14.25">
      <c r="A2" s="80"/>
      <c r="B2" s="4"/>
      <c r="C2" s="4"/>
      <c r="D2" s="4"/>
      <c r="E2" s="80" t="s">
        <v>312</v>
      </c>
      <c r="F2" s="4"/>
    </row>
    <row r="3" spans="1:5" ht="14.25">
      <c r="A3" s="80"/>
      <c r="B3" s="4"/>
      <c r="C3" s="4"/>
      <c r="D3" s="80" t="s">
        <v>170</v>
      </c>
      <c r="E3" s="4"/>
    </row>
    <row r="4" spans="1:6" ht="15">
      <c r="A4" s="80"/>
      <c r="B4" s="7"/>
      <c r="D4" s="116" t="s">
        <v>306</v>
      </c>
      <c r="E4" s="80"/>
      <c r="F4" s="4"/>
    </row>
    <row r="5" spans="1:6" ht="18">
      <c r="A5" s="210" t="s">
        <v>228</v>
      </c>
      <c r="B5" s="210"/>
      <c r="C5" s="210"/>
      <c r="D5" s="210"/>
      <c r="E5" s="210"/>
      <c r="F5" s="210"/>
    </row>
    <row r="6" spans="1:6" ht="12.75">
      <c r="A6" s="4"/>
      <c r="B6" s="4"/>
      <c r="C6" s="4"/>
      <c r="D6" s="4"/>
      <c r="E6" s="8"/>
      <c r="F6" s="5" t="s">
        <v>19</v>
      </c>
    </row>
    <row r="7" spans="1:6" ht="12.75">
      <c r="A7" s="9"/>
      <c r="B7" s="211" t="s">
        <v>20</v>
      </c>
      <c r="C7" s="211" t="s">
        <v>0</v>
      </c>
      <c r="D7" s="213" t="s">
        <v>16</v>
      </c>
      <c r="E7" s="214"/>
      <c r="F7" s="211" t="s">
        <v>21</v>
      </c>
    </row>
    <row r="8" spans="1:6" ht="36">
      <c r="A8" s="10" t="s">
        <v>22</v>
      </c>
      <c r="B8" s="212"/>
      <c r="C8" s="212"/>
      <c r="D8" s="11" t="s">
        <v>21</v>
      </c>
      <c r="E8" s="11" t="s">
        <v>23</v>
      </c>
      <c r="F8" s="212"/>
    </row>
    <row r="9" spans="1:6" ht="12.75">
      <c r="A9" s="12">
        <v>1</v>
      </c>
      <c r="B9" s="13">
        <v>2</v>
      </c>
      <c r="C9" s="12">
        <v>3</v>
      </c>
      <c r="D9" s="12">
        <v>4</v>
      </c>
      <c r="E9" s="12">
        <v>5</v>
      </c>
      <c r="F9" s="12" t="s">
        <v>24</v>
      </c>
    </row>
    <row r="10" spans="1:7" ht="12.75">
      <c r="A10" s="37">
        <v>10000000</v>
      </c>
      <c r="B10" s="38" t="s">
        <v>25</v>
      </c>
      <c r="C10" s="117">
        <f>C11+C22+C28+C41</f>
        <v>11772</v>
      </c>
      <c r="D10" s="39">
        <f>D18+D41</f>
        <v>30.5</v>
      </c>
      <c r="E10" s="39" t="s">
        <v>148</v>
      </c>
      <c r="F10" s="117">
        <f>C10+D10</f>
        <v>11802.5</v>
      </c>
      <c r="G10" s="14"/>
    </row>
    <row r="11" spans="1:8" ht="24">
      <c r="A11" s="90">
        <v>11000000</v>
      </c>
      <c r="B11" s="91" t="s">
        <v>27</v>
      </c>
      <c r="C11" s="118">
        <f>C12+C17</f>
        <v>8200</v>
      </c>
      <c r="D11" s="92" t="s">
        <v>148</v>
      </c>
      <c r="E11" s="92" t="s">
        <v>148</v>
      </c>
      <c r="F11" s="118">
        <f>C11</f>
        <v>8200</v>
      </c>
      <c r="G11" s="14"/>
      <c r="H11" s="36"/>
    </row>
    <row r="12" spans="1:7" ht="12.75">
      <c r="A12" s="37">
        <v>11010000</v>
      </c>
      <c r="B12" s="123" t="s">
        <v>177</v>
      </c>
      <c r="C12" s="117">
        <f>C13+C14+C15+C16</f>
        <v>8200</v>
      </c>
      <c r="D12" s="124" t="s">
        <v>148</v>
      </c>
      <c r="E12" s="124" t="s">
        <v>148</v>
      </c>
      <c r="F12" s="117">
        <f aca="true" t="shared" si="0" ref="F12:F17">C12</f>
        <v>8200</v>
      </c>
      <c r="G12" s="14"/>
    </row>
    <row r="13" spans="1:7" ht="12.75">
      <c r="A13" s="126">
        <v>11010100</v>
      </c>
      <c r="B13" s="127" t="s">
        <v>178</v>
      </c>
      <c r="C13" s="120">
        <v>8035</v>
      </c>
      <c r="D13" s="128"/>
      <c r="E13" s="128"/>
      <c r="F13" s="23">
        <f t="shared" si="0"/>
        <v>8035</v>
      </c>
      <c r="G13" s="14"/>
    </row>
    <row r="14" spans="1:7" ht="24" customHeight="1">
      <c r="A14" s="126">
        <v>11010200</v>
      </c>
      <c r="B14" s="127" t="s">
        <v>179</v>
      </c>
      <c r="C14" s="23">
        <v>10</v>
      </c>
      <c r="D14" s="128"/>
      <c r="E14" s="128"/>
      <c r="F14" s="23">
        <f t="shared" si="0"/>
        <v>10</v>
      </c>
      <c r="G14" s="14"/>
    </row>
    <row r="15" spans="1:7" ht="22.5" customHeight="1">
      <c r="A15" s="126">
        <v>11010400</v>
      </c>
      <c r="B15" s="127" t="s">
        <v>209</v>
      </c>
      <c r="C15" s="23">
        <v>5</v>
      </c>
      <c r="D15" s="128"/>
      <c r="E15" s="128"/>
      <c r="F15" s="23">
        <f t="shared" si="0"/>
        <v>5</v>
      </c>
      <c r="G15" s="14"/>
    </row>
    <row r="16" spans="1:7" ht="33.75" customHeight="1">
      <c r="A16" s="126">
        <v>11010800</v>
      </c>
      <c r="B16" s="127" t="s">
        <v>210</v>
      </c>
      <c r="C16" s="23">
        <v>150</v>
      </c>
      <c r="D16" s="128"/>
      <c r="E16" s="128"/>
      <c r="F16" s="23">
        <f t="shared" si="0"/>
        <v>150</v>
      </c>
      <c r="G16" s="14"/>
    </row>
    <row r="17" spans="1:7" ht="0.75" customHeight="1">
      <c r="A17" s="37">
        <v>11020200</v>
      </c>
      <c r="B17" s="123" t="s">
        <v>207</v>
      </c>
      <c r="C17" s="39"/>
      <c r="D17" s="124"/>
      <c r="E17" s="124"/>
      <c r="F17" s="39">
        <f t="shared" si="0"/>
        <v>0</v>
      </c>
      <c r="G17" s="14"/>
    </row>
    <row r="18" spans="1:7" ht="12.75">
      <c r="A18" s="90">
        <v>12000000</v>
      </c>
      <c r="B18" s="91" t="s">
        <v>28</v>
      </c>
      <c r="C18" s="92"/>
      <c r="D18" s="92">
        <f>D19</f>
        <v>8</v>
      </c>
      <c r="E18" s="125" t="s">
        <v>148</v>
      </c>
      <c r="F18" s="92">
        <f>C18+D18</f>
        <v>8</v>
      </c>
      <c r="G18" s="14"/>
    </row>
    <row r="19" spans="1:7" ht="12.75" hidden="1">
      <c r="A19" s="126"/>
      <c r="B19" s="127"/>
      <c r="C19" s="128" t="s">
        <v>148</v>
      </c>
      <c r="D19" s="23">
        <f>D20+D21</f>
        <v>8</v>
      </c>
      <c r="E19" s="23" t="s">
        <v>148</v>
      </c>
      <c r="F19" s="23">
        <f>D19</f>
        <v>8</v>
      </c>
      <c r="G19" s="14"/>
    </row>
    <row r="20" spans="1:7" ht="12.75">
      <c r="A20" s="146"/>
      <c r="B20" s="147" t="s">
        <v>225</v>
      </c>
      <c r="C20" s="148" t="s">
        <v>148</v>
      </c>
      <c r="D20" s="145">
        <v>8</v>
      </c>
      <c r="E20" s="23" t="s">
        <v>148</v>
      </c>
      <c r="F20" s="23">
        <f>D20</f>
        <v>8</v>
      </c>
      <c r="G20" s="14"/>
    </row>
    <row r="21" spans="1:7" ht="0.75" customHeight="1">
      <c r="A21" s="146"/>
      <c r="B21" s="147"/>
      <c r="C21" s="148" t="s">
        <v>148</v>
      </c>
      <c r="D21" s="145"/>
      <c r="E21" s="23" t="s">
        <v>148</v>
      </c>
      <c r="F21" s="23">
        <f>D21</f>
        <v>0</v>
      </c>
      <c r="G21" s="14"/>
    </row>
    <row r="22" spans="1:7" ht="24">
      <c r="A22" s="90">
        <v>13000000</v>
      </c>
      <c r="B22" s="123" t="s">
        <v>29</v>
      </c>
      <c r="C22" s="39">
        <f>C23</f>
        <v>3472</v>
      </c>
      <c r="D22" s="128" t="s">
        <v>148</v>
      </c>
      <c r="E22" s="128" t="s">
        <v>148</v>
      </c>
      <c r="F22" s="23">
        <f aca="true" t="shared" si="1" ref="F22:F29">C22</f>
        <v>3472</v>
      </c>
      <c r="G22" s="14"/>
    </row>
    <row r="23" spans="1:7" ht="12.75">
      <c r="A23" s="37">
        <v>13050000</v>
      </c>
      <c r="B23" s="131" t="s">
        <v>1</v>
      </c>
      <c r="C23" s="39">
        <f>SUM(C24:C27)</f>
        <v>3472</v>
      </c>
      <c r="D23" s="124" t="s">
        <v>148</v>
      </c>
      <c r="E23" s="124" t="s">
        <v>148</v>
      </c>
      <c r="F23" s="39">
        <f t="shared" si="1"/>
        <v>3472</v>
      </c>
      <c r="G23" s="14"/>
    </row>
    <row r="24" spans="1:7" ht="12.75">
      <c r="A24" s="129">
        <v>13050100</v>
      </c>
      <c r="B24" s="130" t="s">
        <v>2</v>
      </c>
      <c r="C24" s="23">
        <v>1742</v>
      </c>
      <c r="D24" s="128" t="s">
        <v>148</v>
      </c>
      <c r="E24" s="128" t="s">
        <v>148</v>
      </c>
      <c r="F24" s="23">
        <f t="shared" si="1"/>
        <v>1742</v>
      </c>
      <c r="G24" s="14"/>
    </row>
    <row r="25" spans="1:7" ht="12.75">
      <c r="A25" s="129">
        <v>13050200</v>
      </c>
      <c r="B25" s="130" t="s">
        <v>211</v>
      </c>
      <c r="C25" s="23">
        <v>1300</v>
      </c>
      <c r="D25" s="128" t="s">
        <v>148</v>
      </c>
      <c r="E25" s="128" t="s">
        <v>148</v>
      </c>
      <c r="F25" s="23">
        <f t="shared" si="1"/>
        <v>1300</v>
      </c>
      <c r="G25" s="14"/>
    </row>
    <row r="26" spans="1:7" ht="12.75">
      <c r="A26" s="129">
        <v>13050300</v>
      </c>
      <c r="B26" s="130" t="s">
        <v>3</v>
      </c>
      <c r="C26" s="23">
        <v>60</v>
      </c>
      <c r="D26" s="128" t="s">
        <v>148</v>
      </c>
      <c r="E26" s="128" t="s">
        <v>148</v>
      </c>
      <c r="F26" s="23">
        <f t="shared" si="1"/>
        <v>60</v>
      </c>
      <c r="G26" s="14"/>
    </row>
    <row r="27" spans="1:7" ht="12.75">
      <c r="A27" s="129">
        <v>13050500</v>
      </c>
      <c r="B27" s="130" t="s">
        <v>212</v>
      </c>
      <c r="C27" s="23">
        <v>370</v>
      </c>
      <c r="D27" s="128" t="s">
        <v>148</v>
      </c>
      <c r="E27" s="128" t="s">
        <v>148</v>
      </c>
      <c r="F27" s="23">
        <f t="shared" si="1"/>
        <v>370</v>
      </c>
      <c r="G27" s="14"/>
    </row>
    <row r="28" spans="1:7" ht="12.75" hidden="1">
      <c r="A28" s="90">
        <v>14000000</v>
      </c>
      <c r="B28" s="132" t="s">
        <v>30</v>
      </c>
      <c r="C28" s="118">
        <f>C29+C30+C31+C32</f>
        <v>0</v>
      </c>
      <c r="D28" s="128" t="s">
        <v>148</v>
      </c>
      <c r="E28" s="128" t="s">
        <v>148</v>
      </c>
      <c r="F28" s="120">
        <f t="shared" si="1"/>
        <v>0</v>
      </c>
      <c r="G28" s="14"/>
    </row>
    <row r="29" spans="1:7" ht="12.75" hidden="1">
      <c r="A29" s="126">
        <v>14060100</v>
      </c>
      <c r="B29" s="133" t="s">
        <v>169</v>
      </c>
      <c r="C29" s="23"/>
      <c r="D29" s="128" t="s">
        <v>148</v>
      </c>
      <c r="E29" s="128" t="s">
        <v>148</v>
      </c>
      <c r="F29" s="23">
        <f t="shared" si="1"/>
        <v>0</v>
      </c>
      <c r="G29" s="14"/>
    </row>
    <row r="30" spans="1:7" ht="0.75" customHeight="1" hidden="1">
      <c r="A30" s="126">
        <v>14060200</v>
      </c>
      <c r="B30" s="133" t="s">
        <v>31</v>
      </c>
      <c r="C30" s="23"/>
      <c r="D30" s="128" t="s">
        <v>148</v>
      </c>
      <c r="E30" s="128" t="s">
        <v>148</v>
      </c>
      <c r="F30" s="23"/>
      <c r="G30" s="14"/>
    </row>
    <row r="31" spans="1:7" ht="60" hidden="1">
      <c r="A31" s="126">
        <v>14060300</v>
      </c>
      <c r="B31" s="127" t="s">
        <v>32</v>
      </c>
      <c r="C31" s="23"/>
      <c r="D31" s="128" t="s">
        <v>148</v>
      </c>
      <c r="E31" s="128" t="s">
        <v>148</v>
      </c>
      <c r="F31" s="23">
        <f>C31</f>
        <v>0</v>
      </c>
      <c r="G31" s="14"/>
    </row>
    <row r="32" spans="1:7" ht="23.25" customHeight="1" hidden="1">
      <c r="A32" s="37">
        <v>14070000</v>
      </c>
      <c r="B32" s="131" t="s">
        <v>33</v>
      </c>
      <c r="C32" s="39">
        <f>SUM(C33:C40)</f>
        <v>0</v>
      </c>
      <c r="D32" s="124" t="s">
        <v>148</v>
      </c>
      <c r="E32" s="39" t="s">
        <v>148</v>
      </c>
      <c r="F32" s="117">
        <f>C32</f>
        <v>0</v>
      </c>
      <c r="G32" s="14"/>
    </row>
    <row r="33" spans="1:7" ht="36" hidden="1">
      <c r="A33" s="138">
        <v>14070100</v>
      </c>
      <c r="B33" s="139" t="s">
        <v>4</v>
      </c>
      <c r="C33" s="79"/>
      <c r="D33" s="128" t="s">
        <v>148</v>
      </c>
      <c r="E33" s="128" t="s">
        <v>148</v>
      </c>
      <c r="F33" s="120">
        <f>C33</f>
        <v>0</v>
      </c>
      <c r="G33" s="14"/>
    </row>
    <row r="34" spans="1:7" ht="34.5" customHeight="1" hidden="1">
      <c r="A34" s="138">
        <v>14070200</v>
      </c>
      <c r="B34" s="139" t="s">
        <v>5</v>
      </c>
      <c r="C34" s="79"/>
      <c r="D34" s="128" t="s">
        <v>148</v>
      </c>
      <c r="E34" s="128" t="s">
        <v>148</v>
      </c>
      <c r="F34" s="120">
        <f aca="true" t="shared" si="2" ref="F34:F40">C34</f>
        <v>0</v>
      </c>
      <c r="G34" s="14"/>
    </row>
    <row r="35" spans="1:7" ht="34.5" customHeight="1" hidden="1">
      <c r="A35" s="138">
        <v>14070500</v>
      </c>
      <c r="B35" s="139" t="s">
        <v>6</v>
      </c>
      <c r="C35" s="79"/>
      <c r="D35" s="128" t="s">
        <v>148</v>
      </c>
      <c r="E35" s="128" t="s">
        <v>148</v>
      </c>
      <c r="F35" s="120">
        <f t="shared" si="2"/>
        <v>0</v>
      </c>
      <c r="G35" s="14"/>
    </row>
    <row r="36" spans="1:7" ht="33.75" customHeight="1" hidden="1">
      <c r="A36" s="138">
        <v>14070600</v>
      </c>
      <c r="B36" s="139" t="s">
        <v>7</v>
      </c>
      <c r="C36" s="79"/>
      <c r="D36" s="128" t="s">
        <v>148</v>
      </c>
      <c r="E36" s="128" t="s">
        <v>148</v>
      </c>
      <c r="F36" s="120">
        <f t="shared" si="2"/>
        <v>0</v>
      </c>
      <c r="G36" s="14"/>
    </row>
    <row r="37" spans="1:7" ht="34.5" customHeight="1" hidden="1">
      <c r="A37" s="138">
        <v>14070700</v>
      </c>
      <c r="B37" s="139" t="s">
        <v>8</v>
      </c>
      <c r="C37" s="79"/>
      <c r="D37" s="128" t="s">
        <v>148</v>
      </c>
      <c r="E37" s="128" t="s">
        <v>148</v>
      </c>
      <c r="F37" s="120">
        <f t="shared" si="2"/>
        <v>0</v>
      </c>
      <c r="G37" s="14"/>
    </row>
    <row r="38" spans="1:7" ht="0.75" customHeight="1" hidden="1">
      <c r="A38" s="138">
        <v>14070900</v>
      </c>
      <c r="B38" s="140" t="s">
        <v>205</v>
      </c>
      <c r="C38" s="79"/>
      <c r="D38" s="128" t="s">
        <v>148</v>
      </c>
      <c r="E38" s="128" t="s">
        <v>148</v>
      </c>
      <c r="F38" s="120">
        <f t="shared" si="2"/>
        <v>0</v>
      </c>
      <c r="G38" s="14"/>
    </row>
    <row r="39" spans="1:7" ht="42" customHeight="1" hidden="1">
      <c r="A39" s="138">
        <v>14071700</v>
      </c>
      <c r="B39" s="140" t="s">
        <v>213</v>
      </c>
      <c r="C39" s="79"/>
      <c r="D39" s="128" t="s">
        <v>148</v>
      </c>
      <c r="E39" s="128" t="s">
        <v>148</v>
      </c>
      <c r="F39" s="120">
        <f t="shared" si="2"/>
        <v>0</v>
      </c>
      <c r="G39" s="14"/>
    </row>
    <row r="40" spans="1:7" ht="36" hidden="1">
      <c r="A40" s="138">
        <v>14071800</v>
      </c>
      <c r="B40" s="139" t="s">
        <v>214</v>
      </c>
      <c r="C40" s="79"/>
      <c r="D40" s="128" t="s">
        <v>148</v>
      </c>
      <c r="E40" s="128" t="s">
        <v>148</v>
      </c>
      <c r="F40" s="120">
        <f t="shared" si="2"/>
        <v>0</v>
      </c>
      <c r="G40" s="14"/>
    </row>
    <row r="41" spans="1:7" ht="12.75">
      <c r="A41" s="37">
        <v>16000000</v>
      </c>
      <c r="B41" s="123" t="s">
        <v>34</v>
      </c>
      <c r="C41" s="39">
        <f>C42+C48+C49</f>
        <v>100</v>
      </c>
      <c r="D41" s="128">
        <f>D42</f>
        <v>22.5</v>
      </c>
      <c r="E41" s="124" t="s">
        <v>148</v>
      </c>
      <c r="F41" s="39">
        <f>C41+D41</f>
        <v>122.5</v>
      </c>
      <c r="G41" s="14"/>
    </row>
    <row r="42" spans="1:7" ht="12.75">
      <c r="A42" s="37">
        <v>16010000</v>
      </c>
      <c r="B42" s="123" t="s">
        <v>35</v>
      </c>
      <c r="C42" s="39">
        <f>SUM(C43:C47)</f>
        <v>100</v>
      </c>
      <c r="D42" s="124">
        <f>D47</f>
        <v>22.5</v>
      </c>
      <c r="E42" s="124" t="s">
        <v>148</v>
      </c>
      <c r="F42" s="39">
        <f aca="true" t="shared" si="3" ref="F42:F47">C42+D42</f>
        <v>122.5</v>
      </c>
      <c r="G42" s="14"/>
    </row>
    <row r="43" spans="1:7" ht="12.75" hidden="1">
      <c r="A43" s="129">
        <v>16010100</v>
      </c>
      <c r="B43" s="130"/>
      <c r="C43" s="23"/>
      <c r="D43" s="128" t="s">
        <v>148</v>
      </c>
      <c r="E43" s="128" t="s">
        <v>148</v>
      </c>
      <c r="F43" s="39" t="e">
        <f t="shared" si="3"/>
        <v>#VALUE!</v>
      </c>
      <c r="G43" s="14"/>
    </row>
    <row r="44" spans="1:7" ht="14.25" customHeight="1" hidden="1">
      <c r="A44" s="129">
        <v>16010200</v>
      </c>
      <c r="B44" s="130"/>
      <c r="C44" s="23"/>
      <c r="D44" s="128" t="s">
        <v>148</v>
      </c>
      <c r="E44" s="128" t="s">
        <v>148</v>
      </c>
      <c r="F44" s="39" t="e">
        <f t="shared" si="3"/>
        <v>#VALUE!</v>
      </c>
      <c r="G44" s="14"/>
    </row>
    <row r="45" spans="1:7" ht="14.25" customHeight="1" hidden="1">
      <c r="A45" s="129">
        <v>16010400</v>
      </c>
      <c r="B45" s="130"/>
      <c r="C45" s="23"/>
      <c r="D45" s="128" t="s">
        <v>148</v>
      </c>
      <c r="E45" s="128" t="s">
        <v>148</v>
      </c>
      <c r="F45" s="39" t="e">
        <f t="shared" si="3"/>
        <v>#VALUE!</v>
      </c>
      <c r="G45" s="14"/>
    </row>
    <row r="46" spans="1:7" ht="14.25" customHeight="1" hidden="1">
      <c r="A46" s="129">
        <v>16010500</v>
      </c>
      <c r="B46" s="130"/>
      <c r="C46" s="23"/>
      <c r="D46" s="128" t="s">
        <v>148</v>
      </c>
      <c r="E46" s="128" t="s">
        <v>148</v>
      </c>
      <c r="F46" s="39" t="e">
        <f t="shared" si="3"/>
        <v>#VALUE!</v>
      </c>
      <c r="G46" s="14"/>
    </row>
    <row r="47" spans="1:7" ht="24">
      <c r="A47" s="129"/>
      <c r="B47" s="130" t="s">
        <v>224</v>
      </c>
      <c r="C47" s="23">
        <v>100</v>
      </c>
      <c r="D47" s="128">
        <v>22.5</v>
      </c>
      <c r="E47" s="128" t="s">
        <v>148</v>
      </c>
      <c r="F47" s="39">
        <f t="shared" si="3"/>
        <v>122.5</v>
      </c>
      <c r="G47" s="14"/>
    </row>
    <row r="48" spans="1:7" ht="12.75">
      <c r="A48" s="37"/>
      <c r="B48" s="123"/>
      <c r="C48" s="39"/>
      <c r="D48" s="124" t="s">
        <v>148</v>
      </c>
      <c r="E48" s="124" t="s">
        <v>148</v>
      </c>
      <c r="F48" s="39">
        <f>C48</f>
        <v>0</v>
      </c>
      <c r="G48" s="14"/>
    </row>
    <row r="49" spans="1:7" ht="24">
      <c r="A49" s="37">
        <v>16050000</v>
      </c>
      <c r="B49" s="141" t="s">
        <v>36</v>
      </c>
      <c r="C49" s="39">
        <f>C50+C51</f>
        <v>0</v>
      </c>
      <c r="D49" s="39">
        <f>D50+D51</f>
        <v>410</v>
      </c>
      <c r="E49" s="39">
        <f>E50+E51</f>
        <v>410</v>
      </c>
      <c r="F49" s="39">
        <f>C49+D49</f>
        <v>410</v>
      </c>
      <c r="G49" s="14"/>
    </row>
    <row r="50" spans="1:7" ht="24">
      <c r="A50" s="126">
        <v>16050100</v>
      </c>
      <c r="B50" s="142" t="s">
        <v>215</v>
      </c>
      <c r="C50" s="23"/>
      <c r="D50" s="128">
        <v>60</v>
      </c>
      <c r="E50" s="128">
        <v>60</v>
      </c>
      <c r="F50" s="23">
        <f>+D50</f>
        <v>60</v>
      </c>
      <c r="G50" s="14"/>
    </row>
    <row r="51" spans="1:7" ht="24">
      <c r="A51" s="126">
        <v>16050200</v>
      </c>
      <c r="B51" s="142" t="s">
        <v>216</v>
      </c>
      <c r="C51" s="23"/>
      <c r="D51" s="128">
        <v>350</v>
      </c>
      <c r="E51" s="128">
        <v>350</v>
      </c>
      <c r="F51" s="23">
        <f>+D51</f>
        <v>350</v>
      </c>
      <c r="G51" s="14"/>
    </row>
    <row r="52" spans="1:7" ht="13.5" customHeight="1">
      <c r="A52" s="40">
        <v>20000000</v>
      </c>
      <c r="B52" s="86" t="s">
        <v>37</v>
      </c>
      <c r="C52" s="41">
        <f>C53+C58+C62</f>
        <v>163</v>
      </c>
      <c r="D52" s="41">
        <f>D61+D62+D67+D54</f>
        <v>1686.6</v>
      </c>
      <c r="E52" s="41">
        <f>E61+E62</f>
        <v>0</v>
      </c>
      <c r="F52" s="41">
        <f>F57+F61+F62+F54</f>
        <v>163</v>
      </c>
      <c r="G52" s="14"/>
    </row>
    <row r="53" spans="1:7" ht="24.75" customHeight="1">
      <c r="A53" s="90">
        <v>21000000</v>
      </c>
      <c r="B53" s="134" t="s">
        <v>38</v>
      </c>
      <c r="C53" s="92">
        <f>C55+C56+C54</f>
        <v>7.5</v>
      </c>
      <c r="D53" s="92"/>
      <c r="E53" s="92" t="s">
        <v>148</v>
      </c>
      <c r="F53" s="92">
        <f>C53+D53</f>
        <v>7.5</v>
      </c>
      <c r="G53" s="14"/>
    </row>
    <row r="54" spans="1:7" ht="23.25" customHeight="1">
      <c r="A54" s="90">
        <v>21010300</v>
      </c>
      <c r="B54" s="133" t="s">
        <v>220</v>
      </c>
      <c r="C54" s="79">
        <v>0.1</v>
      </c>
      <c r="D54" s="79"/>
      <c r="E54" s="79" t="s">
        <v>148</v>
      </c>
      <c r="F54" s="23">
        <f>+C54</f>
        <v>0.1</v>
      </c>
      <c r="G54" s="14"/>
    </row>
    <row r="55" spans="1:7" ht="15.75" customHeight="1">
      <c r="A55" s="126">
        <v>21081100</v>
      </c>
      <c r="B55" s="133" t="s">
        <v>10</v>
      </c>
      <c r="C55" s="23">
        <v>7.4</v>
      </c>
      <c r="D55" s="128" t="s">
        <v>148</v>
      </c>
      <c r="E55" s="128" t="s">
        <v>148</v>
      </c>
      <c r="F55" s="23">
        <f aca="true" t="shared" si="4" ref="F55:F60">C55</f>
        <v>7.4</v>
      </c>
      <c r="G55" s="14"/>
    </row>
    <row r="56" spans="1:7" ht="24" customHeight="1">
      <c r="A56" s="126">
        <v>21081300</v>
      </c>
      <c r="B56" s="127" t="s">
        <v>208</v>
      </c>
      <c r="C56" s="23"/>
      <c r="D56" s="128" t="s">
        <v>148</v>
      </c>
      <c r="E56" s="128" t="s">
        <v>148</v>
      </c>
      <c r="F56" s="23">
        <f t="shared" si="4"/>
        <v>0</v>
      </c>
      <c r="G56" s="14"/>
    </row>
    <row r="57" spans="1:7" ht="25.5" customHeight="1" hidden="1">
      <c r="A57" s="90">
        <v>22000000</v>
      </c>
      <c r="B57" s="132" t="s">
        <v>39</v>
      </c>
      <c r="C57" s="92">
        <f>C58</f>
        <v>155.5</v>
      </c>
      <c r="D57" s="125" t="s">
        <v>148</v>
      </c>
      <c r="E57" s="125" t="s">
        <v>148</v>
      </c>
      <c r="F57" s="92">
        <f t="shared" si="4"/>
        <v>155.5</v>
      </c>
      <c r="G57" s="14"/>
    </row>
    <row r="58" spans="1:7" ht="13.5" customHeight="1">
      <c r="A58" s="37">
        <v>22090000</v>
      </c>
      <c r="B58" s="131" t="s">
        <v>9</v>
      </c>
      <c r="C58" s="39">
        <f>C59+C60</f>
        <v>155.5</v>
      </c>
      <c r="D58" s="124" t="s">
        <v>148</v>
      </c>
      <c r="E58" s="124" t="s">
        <v>148</v>
      </c>
      <c r="F58" s="39">
        <f t="shared" si="4"/>
        <v>155.5</v>
      </c>
      <c r="G58" s="14"/>
    </row>
    <row r="59" spans="1:7" ht="36">
      <c r="A59" s="126">
        <v>22090100</v>
      </c>
      <c r="B59" s="133" t="s">
        <v>217</v>
      </c>
      <c r="C59" s="23">
        <v>150</v>
      </c>
      <c r="D59" s="128"/>
      <c r="E59" s="128"/>
      <c r="F59" s="23">
        <f t="shared" si="4"/>
        <v>150</v>
      </c>
      <c r="G59" s="14"/>
    </row>
    <row r="60" spans="1:7" ht="36">
      <c r="A60" s="126">
        <v>22090400</v>
      </c>
      <c r="B60" s="133" t="s">
        <v>218</v>
      </c>
      <c r="C60" s="23">
        <v>5.5</v>
      </c>
      <c r="D60" s="128"/>
      <c r="E60" s="128"/>
      <c r="F60" s="23">
        <f t="shared" si="4"/>
        <v>5.5</v>
      </c>
      <c r="G60" s="14"/>
    </row>
    <row r="61" spans="1:7" ht="0.75" customHeight="1" hidden="1">
      <c r="A61" s="15">
        <v>21080000</v>
      </c>
      <c r="B61" s="84" t="s">
        <v>40</v>
      </c>
      <c r="C61" s="16">
        <f>C55</f>
        <v>7.4</v>
      </c>
      <c r="D61" s="16"/>
      <c r="E61" s="16"/>
      <c r="F61" s="16">
        <f>C61+D61</f>
        <v>7.4</v>
      </c>
      <c r="G61" s="14"/>
    </row>
    <row r="62" spans="1:7" ht="12" customHeight="1" hidden="1">
      <c r="A62" s="15">
        <v>24000000</v>
      </c>
      <c r="B62" s="84" t="s">
        <v>41</v>
      </c>
      <c r="C62" s="16">
        <f>C63+C64</f>
        <v>0</v>
      </c>
      <c r="D62" s="16">
        <f>D66</f>
        <v>0</v>
      </c>
      <c r="E62" s="16"/>
      <c r="F62" s="16">
        <f>C62+D62</f>
        <v>0</v>
      </c>
      <c r="G62" s="14"/>
    </row>
    <row r="63" spans="1:7" ht="9" customHeight="1" hidden="1">
      <c r="A63" s="21">
        <v>24030000</v>
      </c>
      <c r="B63" s="83" t="s">
        <v>42</v>
      </c>
      <c r="C63" s="22"/>
      <c r="D63" s="24" t="s">
        <v>148</v>
      </c>
      <c r="E63" s="24" t="s">
        <v>148</v>
      </c>
      <c r="F63" s="22">
        <f>C63</f>
        <v>0</v>
      </c>
      <c r="G63" s="14"/>
    </row>
    <row r="64" spans="1:7" ht="4.5" customHeight="1" hidden="1">
      <c r="A64" s="17">
        <v>24060300</v>
      </c>
      <c r="B64" s="85" t="s">
        <v>43</v>
      </c>
      <c r="C64" s="18"/>
      <c r="D64" s="19" t="s">
        <v>148</v>
      </c>
      <c r="E64" s="19" t="s">
        <v>148</v>
      </c>
      <c r="F64" s="18">
        <f>C64</f>
        <v>0</v>
      </c>
      <c r="G64" s="14"/>
    </row>
    <row r="65" spans="1:7" ht="24" hidden="1">
      <c r="A65" s="17">
        <v>24110600</v>
      </c>
      <c r="B65" s="87" t="s">
        <v>44</v>
      </c>
      <c r="C65" s="19" t="s">
        <v>26</v>
      </c>
      <c r="D65" s="18" t="s">
        <v>148</v>
      </c>
      <c r="E65" s="18" t="s">
        <v>148</v>
      </c>
      <c r="F65" s="18"/>
      <c r="G65" s="14"/>
    </row>
    <row r="66" spans="1:7" ht="43.5" customHeight="1" hidden="1">
      <c r="A66" s="143">
        <v>24062100</v>
      </c>
      <c r="B66" s="144" t="s">
        <v>206</v>
      </c>
      <c r="C66" s="18" t="s">
        <v>148</v>
      </c>
      <c r="D66" s="19"/>
      <c r="E66" s="19" t="s">
        <v>148</v>
      </c>
      <c r="F66" s="18"/>
      <c r="G66" s="14"/>
    </row>
    <row r="67" spans="1:7" ht="12.75">
      <c r="A67" s="15">
        <v>25000000</v>
      </c>
      <c r="B67" s="81" t="s">
        <v>17</v>
      </c>
      <c r="C67" s="20"/>
      <c r="D67" s="119">
        <f>D68+D69</f>
        <v>1686.6</v>
      </c>
      <c r="E67" s="20"/>
      <c r="F67" s="119">
        <f aca="true" t="shared" si="5" ref="F67:F75">D67</f>
        <v>1686.6</v>
      </c>
      <c r="G67" s="14"/>
    </row>
    <row r="68" spans="1:7" ht="33.75" customHeight="1">
      <c r="A68" s="17">
        <v>25010100</v>
      </c>
      <c r="B68" s="82" t="s">
        <v>186</v>
      </c>
      <c r="C68" s="19"/>
      <c r="D68" s="93">
        <v>1684.3</v>
      </c>
      <c r="E68" s="19"/>
      <c r="F68" s="93">
        <f t="shared" si="5"/>
        <v>1684.3</v>
      </c>
      <c r="G68" s="14"/>
    </row>
    <row r="69" spans="1:7" ht="15.75" customHeight="1">
      <c r="A69" s="17">
        <v>25010300</v>
      </c>
      <c r="B69" s="82" t="s">
        <v>187</v>
      </c>
      <c r="C69" s="19"/>
      <c r="D69" s="18">
        <v>2.3</v>
      </c>
      <c r="E69" s="19"/>
      <c r="F69" s="18">
        <f t="shared" si="5"/>
        <v>2.3</v>
      </c>
      <c r="G69" s="14"/>
    </row>
    <row r="70" spans="1:7" ht="15.75" customHeight="1">
      <c r="A70" s="15">
        <v>30000000</v>
      </c>
      <c r="B70" s="81" t="s">
        <v>259</v>
      </c>
      <c r="C70" s="20">
        <f>C71</f>
        <v>30</v>
      </c>
      <c r="D70" s="16">
        <f>D71+D74</f>
        <v>415</v>
      </c>
      <c r="E70" s="16">
        <f>E71+E74</f>
        <v>415</v>
      </c>
      <c r="F70" s="16">
        <f t="shared" si="5"/>
        <v>415</v>
      </c>
      <c r="G70" s="14"/>
    </row>
    <row r="71" spans="1:7" ht="15.75" customHeight="1">
      <c r="A71" s="17">
        <v>31000000</v>
      </c>
      <c r="B71" s="82" t="s">
        <v>260</v>
      </c>
      <c r="C71" s="19">
        <f>C72</f>
        <v>30</v>
      </c>
      <c r="D71" s="18">
        <f>D73</f>
        <v>100</v>
      </c>
      <c r="E71" s="18">
        <f>E73</f>
        <v>100</v>
      </c>
      <c r="F71" s="18">
        <f>D71+C71</f>
        <v>130</v>
      </c>
      <c r="G71" s="14"/>
    </row>
    <row r="72" spans="1:7" ht="57" customHeight="1">
      <c r="A72" s="17">
        <v>31010200</v>
      </c>
      <c r="B72" s="82" t="s">
        <v>261</v>
      </c>
      <c r="C72" s="19">
        <v>30</v>
      </c>
      <c r="D72" s="18"/>
      <c r="E72" s="19"/>
      <c r="F72" s="18">
        <f>C72</f>
        <v>30</v>
      </c>
      <c r="G72" s="14"/>
    </row>
    <row r="73" spans="1:7" ht="37.5" customHeight="1">
      <c r="A73" s="25">
        <v>31030000</v>
      </c>
      <c r="B73" s="87" t="s">
        <v>45</v>
      </c>
      <c r="C73" s="26" t="s">
        <v>148</v>
      </c>
      <c r="D73" s="145">
        <v>100</v>
      </c>
      <c r="E73" s="145">
        <v>100</v>
      </c>
      <c r="F73" s="16">
        <f t="shared" si="5"/>
        <v>100</v>
      </c>
      <c r="G73" s="14"/>
    </row>
    <row r="74" spans="1:7" ht="22.5" customHeight="1">
      <c r="A74" s="27">
        <v>33000000</v>
      </c>
      <c r="B74" s="88" t="s">
        <v>46</v>
      </c>
      <c r="C74" s="28" t="s">
        <v>148</v>
      </c>
      <c r="D74" s="145">
        <f>D75</f>
        <v>315</v>
      </c>
      <c r="E74" s="145">
        <f>E75</f>
        <v>315</v>
      </c>
      <c r="F74" s="16">
        <f t="shared" si="5"/>
        <v>315</v>
      </c>
      <c r="G74" s="14"/>
    </row>
    <row r="75" spans="1:7" ht="66" customHeight="1">
      <c r="A75" s="27">
        <v>33010100</v>
      </c>
      <c r="B75" s="135" t="s">
        <v>219</v>
      </c>
      <c r="C75" s="26" t="s">
        <v>148</v>
      </c>
      <c r="D75" s="145">
        <v>315</v>
      </c>
      <c r="E75" s="145">
        <v>315</v>
      </c>
      <c r="F75" s="16">
        <f t="shared" si="5"/>
        <v>315</v>
      </c>
      <c r="G75" s="14"/>
    </row>
    <row r="76" spans="1:7" ht="12.75">
      <c r="A76" s="15">
        <v>50000000</v>
      </c>
      <c r="B76" s="29" t="s">
        <v>47</v>
      </c>
      <c r="C76" s="20" t="s">
        <v>148</v>
      </c>
      <c r="D76" s="16">
        <f>D77+D78</f>
        <v>40</v>
      </c>
      <c r="E76" s="20" t="s">
        <v>148</v>
      </c>
      <c r="F76" s="16">
        <f>D76</f>
        <v>40</v>
      </c>
      <c r="G76" s="14"/>
    </row>
    <row r="77" spans="1:7" ht="12.75">
      <c r="A77" s="17"/>
      <c r="B77" s="17" t="s">
        <v>226</v>
      </c>
      <c r="C77" s="19" t="s">
        <v>148</v>
      </c>
      <c r="D77" s="18">
        <v>40</v>
      </c>
      <c r="E77" s="19" t="s">
        <v>148</v>
      </c>
      <c r="F77" s="18">
        <f>D77</f>
        <v>40</v>
      </c>
      <c r="G77" s="14"/>
    </row>
    <row r="78" spans="1:7" ht="0.75" customHeight="1">
      <c r="A78" s="17"/>
      <c r="B78" s="121"/>
      <c r="C78" s="19" t="s">
        <v>148</v>
      </c>
      <c r="D78" s="23"/>
      <c r="E78" s="19" t="s">
        <v>148</v>
      </c>
      <c r="F78" s="18" t="s">
        <v>148</v>
      </c>
      <c r="G78" s="14"/>
    </row>
    <row r="79" spans="1:7" ht="12.75">
      <c r="A79" s="17"/>
      <c r="B79" s="30" t="s">
        <v>48</v>
      </c>
      <c r="C79" s="22">
        <f>C10+C52+C70</f>
        <v>11965</v>
      </c>
      <c r="D79" s="122">
        <f>D52+D10+D70+D76+D49</f>
        <v>2582.1</v>
      </c>
      <c r="E79" s="22">
        <f>E73+E75+E49</f>
        <v>825</v>
      </c>
      <c r="F79" s="122">
        <f>C79+D79</f>
        <v>14547.1</v>
      </c>
      <c r="G79" s="14"/>
    </row>
    <row r="80" spans="1:7" ht="25.5" customHeight="1">
      <c r="A80" s="21">
        <v>40000000</v>
      </c>
      <c r="B80" s="31" t="s">
        <v>49</v>
      </c>
      <c r="C80" s="96">
        <f>C81</f>
        <v>0</v>
      </c>
      <c r="D80" s="22">
        <f>D81+D82+D83+D84</f>
        <v>0</v>
      </c>
      <c r="E80" s="22">
        <f>E81+E82+E83+E84</f>
        <v>0</v>
      </c>
      <c r="F80" s="22">
        <f>C80+D80</f>
        <v>0</v>
      </c>
      <c r="G80" s="14"/>
    </row>
    <row r="81" spans="1:7" ht="0.75" customHeight="1">
      <c r="A81" s="32"/>
      <c r="B81" s="32"/>
      <c r="C81" s="100"/>
      <c r="D81" s="33"/>
      <c r="E81" s="33"/>
      <c r="F81" s="96">
        <f>F82+F83+F84+F85</f>
        <v>14553.254</v>
      </c>
      <c r="G81" s="14"/>
    </row>
    <row r="82" spans="1:7" ht="2.25" customHeight="1">
      <c r="A82" s="17">
        <v>41010000</v>
      </c>
      <c r="B82" s="17" t="s">
        <v>50</v>
      </c>
      <c r="C82" s="18"/>
      <c r="D82" s="19"/>
      <c r="E82" s="19"/>
      <c r="F82" s="18"/>
      <c r="G82" s="14"/>
    </row>
    <row r="83" spans="1:7" ht="36" hidden="1">
      <c r="A83" s="17">
        <v>41032300</v>
      </c>
      <c r="B83" s="17" t="s">
        <v>180</v>
      </c>
      <c r="C83" s="95">
        <v>6.154</v>
      </c>
      <c r="D83" s="19"/>
      <c r="E83" s="19"/>
      <c r="F83" s="93">
        <f>C83+D83</f>
        <v>6.154</v>
      </c>
      <c r="G83" s="14"/>
    </row>
    <row r="84" spans="1:7" ht="23.25" customHeight="1" hidden="1">
      <c r="A84" s="17">
        <v>43010000</v>
      </c>
      <c r="B84" s="34" t="s">
        <v>51</v>
      </c>
      <c r="C84" s="19"/>
      <c r="D84" s="18"/>
      <c r="E84" s="18"/>
      <c r="F84" s="18">
        <f>D84</f>
        <v>0</v>
      </c>
      <c r="G84" s="14"/>
    </row>
    <row r="85" spans="1:7" ht="12.75">
      <c r="A85" s="17"/>
      <c r="B85" s="30" t="s">
        <v>52</v>
      </c>
      <c r="C85" s="22">
        <f>C79+C80</f>
        <v>11965</v>
      </c>
      <c r="D85" s="122">
        <f>D79+D80</f>
        <v>2582.1</v>
      </c>
      <c r="E85" s="22">
        <f>E79+E80</f>
        <v>825</v>
      </c>
      <c r="F85" s="122">
        <f>F79+F80</f>
        <v>14547.1</v>
      </c>
      <c r="G85" s="14"/>
    </row>
    <row r="86" spans="1:7" ht="12.75">
      <c r="A86" s="35"/>
      <c r="E86" s="76"/>
      <c r="F86" s="76"/>
      <c r="G86" s="14"/>
    </row>
    <row r="87" spans="1:2" ht="12.75">
      <c r="A87" s="35"/>
      <c r="B87" s="89"/>
    </row>
    <row r="88" ht="12.75">
      <c r="C88" s="36"/>
    </row>
    <row r="89" spans="2:5" ht="15.75">
      <c r="B89" s="78" t="s">
        <v>175</v>
      </c>
      <c r="C89" s="78"/>
      <c r="D89" s="78" t="s">
        <v>227</v>
      </c>
      <c r="E89" s="78"/>
    </row>
    <row r="90" spans="2:5" ht="15.75">
      <c r="B90" s="78"/>
      <c r="C90" s="78"/>
      <c r="D90" s="78"/>
      <c r="E90" s="78"/>
    </row>
  </sheetData>
  <sheetProtection/>
  <mergeCells count="6">
    <mergeCell ref="E1:F1"/>
    <mergeCell ref="A5:F5"/>
    <mergeCell ref="B7:B8"/>
    <mergeCell ref="C7:C8"/>
    <mergeCell ref="D7:E7"/>
    <mergeCell ref="F7:F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8"/>
  <sheetViews>
    <sheetView showGridLines="0" view="pageBreakPreview" zoomScale="75" zoomScaleSheetLayoutView="75" zoomScalePageLayoutView="0" workbookViewId="0" topLeftCell="A1">
      <selection activeCell="B83" sqref="B83"/>
    </sheetView>
  </sheetViews>
  <sheetFormatPr defaultColWidth="10.625" defaultRowHeight="12.75" outlineLevelRow="1"/>
  <cols>
    <col min="1" max="1" width="10.875" style="44" customWidth="1"/>
    <col min="2" max="2" width="56.125" style="44" customWidth="1"/>
    <col min="3" max="3" width="12.625" style="44" customWidth="1"/>
    <col min="4" max="4" width="13.375" style="44" hidden="1" customWidth="1"/>
    <col min="5" max="5" width="12.00390625" style="44" customWidth="1"/>
    <col min="6" max="6" width="12.125" style="44" customWidth="1"/>
    <col min="7" max="7" width="10.625" style="44" hidden="1" customWidth="1"/>
    <col min="8" max="8" width="11.375" style="44" customWidth="1"/>
    <col min="9" max="9" width="12.00390625" style="44" customWidth="1"/>
    <col min="10" max="10" width="10.625" style="44" customWidth="1"/>
    <col min="11" max="11" width="12.625" style="44" customWidth="1"/>
    <col min="12" max="14" width="10.625" style="44" customWidth="1"/>
    <col min="15" max="15" width="16.125" style="44" customWidth="1"/>
    <col min="16" max="16384" width="10.625" style="44" customWidth="1"/>
  </cols>
  <sheetData>
    <row r="1" spans="1:16" ht="12.7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225" t="s">
        <v>313</v>
      </c>
      <c r="M1" s="225"/>
      <c r="N1" s="43"/>
      <c r="O1" s="43"/>
      <c r="P1" s="42"/>
    </row>
    <row r="2" spans="1:16" ht="12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226" t="s">
        <v>167</v>
      </c>
      <c r="M2" s="226"/>
      <c r="N2" s="226"/>
      <c r="O2" s="226"/>
      <c r="P2" s="42"/>
    </row>
    <row r="3" spans="1:16" ht="12.75">
      <c r="A3" s="42"/>
      <c r="B3" s="42"/>
      <c r="C3" s="42"/>
      <c r="D3" s="42"/>
      <c r="E3" s="45"/>
      <c r="F3" s="42"/>
      <c r="G3" s="42"/>
      <c r="H3" s="42"/>
      <c r="I3" s="42"/>
      <c r="J3" s="42"/>
      <c r="K3" s="42"/>
      <c r="L3" s="42" t="s">
        <v>305</v>
      </c>
      <c r="M3" s="42"/>
      <c r="N3" s="42"/>
      <c r="O3" s="42"/>
      <c r="P3" s="42"/>
    </row>
    <row r="4" spans="1:16" ht="17.25" customHeight="1">
      <c r="A4" s="227" t="s">
        <v>229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42"/>
    </row>
    <row r="5" spans="2:15" ht="12.75">
      <c r="B5" s="46" t="s">
        <v>231</v>
      </c>
      <c r="O5" s="44" t="s">
        <v>230</v>
      </c>
    </row>
    <row r="6" spans="1:15" ht="12.75">
      <c r="A6" s="231" t="s">
        <v>232</v>
      </c>
      <c r="B6" s="224" t="s">
        <v>233</v>
      </c>
      <c r="C6" s="219" t="s">
        <v>54</v>
      </c>
      <c r="D6" s="219"/>
      <c r="E6" s="219"/>
      <c r="F6" s="219"/>
      <c r="G6" s="219"/>
      <c r="H6" s="219" t="s">
        <v>55</v>
      </c>
      <c r="I6" s="219"/>
      <c r="J6" s="219"/>
      <c r="K6" s="219"/>
      <c r="L6" s="219"/>
      <c r="M6" s="219"/>
      <c r="N6" s="150"/>
      <c r="O6" s="228" t="s">
        <v>21</v>
      </c>
    </row>
    <row r="7" spans="1:15" ht="12" customHeight="1">
      <c r="A7" s="232"/>
      <c r="B7" s="217"/>
      <c r="C7" s="223" t="s">
        <v>12</v>
      </c>
      <c r="D7" s="216" t="s">
        <v>56</v>
      </c>
      <c r="E7" s="215" t="s">
        <v>57</v>
      </c>
      <c r="F7" s="215"/>
      <c r="G7" s="216" t="s">
        <v>58</v>
      </c>
      <c r="H7" s="223" t="s">
        <v>12</v>
      </c>
      <c r="I7" s="216" t="s">
        <v>234</v>
      </c>
      <c r="J7" s="215" t="s">
        <v>57</v>
      </c>
      <c r="K7" s="215"/>
      <c r="L7" s="216" t="s">
        <v>237</v>
      </c>
      <c r="M7" s="216" t="s">
        <v>166</v>
      </c>
      <c r="N7" s="149" t="s">
        <v>238</v>
      </c>
      <c r="O7" s="229"/>
    </row>
    <row r="8" spans="1:15" ht="21.75" customHeight="1">
      <c r="A8" s="232"/>
      <c r="B8" s="217"/>
      <c r="C8" s="223"/>
      <c r="D8" s="216"/>
      <c r="E8" s="217" t="s">
        <v>236</v>
      </c>
      <c r="F8" s="217" t="s">
        <v>235</v>
      </c>
      <c r="G8" s="216"/>
      <c r="H8" s="223"/>
      <c r="I8" s="216"/>
      <c r="J8" s="217" t="s">
        <v>236</v>
      </c>
      <c r="K8" s="217" t="s">
        <v>235</v>
      </c>
      <c r="L8" s="216"/>
      <c r="M8" s="216"/>
      <c r="N8" s="220" t="s">
        <v>239</v>
      </c>
      <c r="O8" s="229"/>
    </row>
    <row r="9" spans="1:15" ht="20.25" customHeight="1">
      <c r="A9" s="232"/>
      <c r="B9" s="217"/>
      <c r="C9" s="223"/>
      <c r="D9" s="216"/>
      <c r="E9" s="217"/>
      <c r="F9" s="217"/>
      <c r="G9" s="216"/>
      <c r="H9" s="223"/>
      <c r="I9" s="216"/>
      <c r="J9" s="217"/>
      <c r="K9" s="217"/>
      <c r="L9" s="216"/>
      <c r="M9" s="216"/>
      <c r="N9" s="221"/>
      <c r="O9" s="229"/>
    </row>
    <row r="10" spans="1:15" ht="49.5" customHeight="1">
      <c r="A10" s="233"/>
      <c r="B10" s="218"/>
      <c r="C10" s="223"/>
      <c r="D10" s="216"/>
      <c r="E10" s="218"/>
      <c r="F10" s="218"/>
      <c r="G10" s="216"/>
      <c r="H10" s="223"/>
      <c r="I10" s="216"/>
      <c r="J10" s="218"/>
      <c r="K10" s="218"/>
      <c r="L10" s="216"/>
      <c r="M10" s="216"/>
      <c r="N10" s="222"/>
      <c r="O10" s="230"/>
    </row>
    <row r="11" spans="1:15" s="49" customFormat="1" ht="12.75" customHeight="1">
      <c r="A11" s="47">
        <v>1</v>
      </c>
      <c r="B11" s="48">
        <v>2</v>
      </c>
      <c r="C11" s="47">
        <v>3</v>
      </c>
      <c r="D11" s="48">
        <v>4</v>
      </c>
      <c r="E11" s="48">
        <v>4</v>
      </c>
      <c r="F11" s="48">
        <v>5</v>
      </c>
      <c r="G11" s="48">
        <v>7</v>
      </c>
      <c r="H11" s="47">
        <v>6</v>
      </c>
      <c r="I11" s="48">
        <v>7</v>
      </c>
      <c r="J11" s="48">
        <v>8</v>
      </c>
      <c r="K11" s="48">
        <v>9</v>
      </c>
      <c r="L11" s="48">
        <v>10</v>
      </c>
      <c r="M11" s="48">
        <v>11</v>
      </c>
      <c r="N11" s="48">
        <v>12</v>
      </c>
      <c r="O11" s="48" t="s">
        <v>240</v>
      </c>
    </row>
    <row r="12" spans="1:15" ht="12.75">
      <c r="A12" s="50" t="s">
        <v>59</v>
      </c>
      <c r="B12" s="51" t="s">
        <v>60</v>
      </c>
      <c r="C12" s="151">
        <f aca="true" t="shared" si="0" ref="C12:M12">C14</f>
        <v>1855.1</v>
      </c>
      <c r="D12" s="151">
        <f t="shared" si="0"/>
        <v>0</v>
      </c>
      <c r="E12" s="151">
        <f t="shared" si="0"/>
        <v>1142.7</v>
      </c>
      <c r="F12" s="151">
        <f t="shared" si="0"/>
        <v>144.4</v>
      </c>
      <c r="G12" s="151">
        <f t="shared" si="0"/>
        <v>0</v>
      </c>
      <c r="H12" s="151">
        <f t="shared" si="0"/>
        <v>2.3</v>
      </c>
      <c r="I12" s="151">
        <f t="shared" si="0"/>
        <v>2.3</v>
      </c>
      <c r="J12" s="151">
        <f t="shared" si="0"/>
        <v>0</v>
      </c>
      <c r="K12" s="151">
        <f t="shared" si="0"/>
        <v>0</v>
      </c>
      <c r="L12" s="151">
        <f t="shared" si="0"/>
        <v>0</v>
      </c>
      <c r="M12" s="151">
        <f t="shared" si="0"/>
        <v>0</v>
      </c>
      <c r="N12" s="151">
        <f>N14</f>
        <v>0</v>
      </c>
      <c r="O12" s="151">
        <f>C12+H12</f>
        <v>1857.3999999999999</v>
      </c>
    </row>
    <row r="13" spans="1:15" ht="0.75" customHeight="1">
      <c r="A13" s="52" t="s">
        <v>61</v>
      </c>
      <c r="B13" s="53" t="s">
        <v>62</v>
      </c>
      <c r="C13" s="152"/>
      <c r="D13" s="152"/>
      <c r="E13" s="152"/>
      <c r="F13" s="152"/>
      <c r="G13" s="152"/>
      <c r="H13" s="152">
        <f aca="true" t="shared" si="1" ref="H13:M13">H14</f>
        <v>2.3</v>
      </c>
      <c r="I13" s="153">
        <f t="shared" si="1"/>
        <v>2.3</v>
      </c>
      <c r="J13" s="153">
        <f t="shared" si="1"/>
        <v>0</v>
      </c>
      <c r="K13" s="153">
        <f t="shared" si="1"/>
        <v>0</v>
      </c>
      <c r="L13" s="153">
        <f t="shared" si="1"/>
        <v>0</v>
      </c>
      <c r="M13" s="154">
        <f t="shared" si="1"/>
        <v>0</v>
      </c>
      <c r="N13" s="155"/>
      <c r="O13" s="151">
        <f aca="true" t="shared" si="2" ref="O13:O76">C13+H13</f>
        <v>2.3</v>
      </c>
    </row>
    <row r="14" spans="1:15" ht="12.75">
      <c r="A14" s="52" t="s">
        <v>63</v>
      </c>
      <c r="B14" s="54" t="s">
        <v>11</v>
      </c>
      <c r="C14" s="152">
        <v>1855.1</v>
      </c>
      <c r="D14" s="153"/>
      <c r="E14" s="153">
        <v>1142.7</v>
      </c>
      <c r="F14" s="153">
        <v>144.4</v>
      </c>
      <c r="G14" s="156"/>
      <c r="H14" s="98">
        <f>+I14+L14</f>
        <v>2.3</v>
      </c>
      <c r="I14" s="153">
        <v>2.3</v>
      </c>
      <c r="J14" s="153"/>
      <c r="K14" s="153"/>
      <c r="L14" s="153"/>
      <c r="M14" s="154"/>
      <c r="N14" s="155"/>
      <c r="O14" s="151">
        <f t="shared" si="2"/>
        <v>1857.3999999999999</v>
      </c>
    </row>
    <row r="15" spans="1:15" ht="25.5" hidden="1" outlineLevel="1">
      <c r="A15" s="55" t="s">
        <v>64</v>
      </c>
      <c r="B15" s="56" t="s">
        <v>65</v>
      </c>
      <c r="C15" s="157">
        <f>SUM(C16:C21)</f>
        <v>0</v>
      </c>
      <c r="D15" s="158"/>
      <c r="E15" s="158">
        <f aca="true" t="shared" si="3" ref="E15:M15">SUM(E16:E21)</f>
        <v>0</v>
      </c>
      <c r="F15" s="158">
        <f t="shared" si="3"/>
        <v>0</v>
      </c>
      <c r="G15" s="159"/>
      <c r="H15" s="157">
        <f>SUM(H16:H21)</f>
        <v>0</v>
      </c>
      <c r="I15" s="158">
        <f t="shared" si="3"/>
        <v>0</v>
      </c>
      <c r="J15" s="158">
        <f t="shared" si="3"/>
        <v>0</v>
      </c>
      <c r="K15" s="158">
        <f t="shared" si="3"/>
        <v>0</v>
      </c>
      <c r="L15" s="158">
        <f t="shared" si="3"/>
        <v>0</v>
      </c>
      <c r="M15" s="159">
        <f t="shared" si="3"/>
        <v>0</v>
      </c>
      <c r="N15" s="160"/>
      <c r="O15" s="151">
        <f t="shared" si="2"/>
        <v>0</v>
      </c>
    </row>
    <row r="16" spans="1:15" ht="25.5" hidden="1" outlineLevel="1">
      <c r="A16" s="52" t="s">
        <v>66</v>
      </c>
      <c r="B16" s="53" t="s">
        <v>67</v>
      </c>
      <c r="C16" s="152">
        <f aca="true" t="shared" si="4" ref="C16:C31">+D16+G16</f>
        <v>0</v>
      </c>
      <c r="D16" s="153"/>
      <c r="E16" s="153"/>
      <c r="F16" s="153"/>
      <c r="G16" s="154"/>
      <c r="H16" s="152">
        <f aca="true" t="shared" si="5" ref="H16:H31">+I16+L16</f>
        <v>0</v>
      </c>
      <c r="I16" s="153"/>
      <c r="J16" s="153"/>
      <c r="K16" s="153"/>
      <c r="L16" s="153"/>
      <c r="M16" s="154"/>
      <c r="N16" s="155"/>
      <c r="O16" s="151">
        <f t="shared" si="2"/>
        <v>0</v>
      </c>
    </row>
    <row r="17" spans="1:15" ht="12.75" hidden="1" outlineLevel="1">
      <c r="A17" s="52" t="s">
        <v>68</v>
      </c>
      <c r="B17" s="53" t="s">
        <v>69</v>
      </c>
      <c r="C17" s="152">
        <f t="shared" si="4"/>
        <v>0</v>
      </c>
      <c r="D17" s="153"/>
      <c r="E17" s="153"/>
      <c r="F17" s="153"/>
      <c r="G17" s="154"/>
      <c r="H17" s="152">
        <f t="shared" si="5"/>
        <v>0</v>
      </c>
      <c r="I17" s="153"/>
      <c r="J17" s="153"/>
      <c r="K17" s="153"/>
      <c r="L17" s="153"/>
      <c r="M17" s="154"/>
      <c r="N17" s="155"/>
      <c r="O17" s="151">
        <f t="shared" si="2"/>
        <v>0</v>
      </c>
    </row>
    <row r="18" spans="1:15" ht="12.75" hidden="1" outlineLevel="1">
      <c r="A18" s="52" t="s">
        <v>70</v>
      </c>
      <c r="B18" s="53" t="s">
        <v>71</v>
      </c>
      <c r="C18" s="152">
        <f t="shared" si="4"/>
        <v>0</v>
      </c>
      <c r="D18" s="153"/>
      <c r="E18" s="153"/>
      <c r="F18" s="153"/>
      <c r="G18" s="154"/>
      <c r="H18" s="152">
        <f t="shared" si="5"/>
        <v>0</v>
      </c>
      <c r="I18" s="153"/>
      <c r="J18" s="153"/>
      <c r="K18" s="153"/>
      <c r="L18" s="153"/>
      <c r="M18" s="154"/>
      <c r="N18" s="155"/>
      <c r="O18" s="151">
        <f t="shared" si="2"/>
        <v>0</v>
      </c>
    </row>
    <row r="19" spans="1:15" ht="12.75" hidden="1" outlineLevel="1">
      <c r="A19" s="52" t="s">
        <v>72</v>
      </c>
      <c r="B19" s="53" t="s">
        <v>73</v>
      </c>
      <c r="C19" s="152">
        <f t="shared" si="4"/>
        <v>0</v>
      </c>
      <c r="D19" s="153"/>
      <c r="E19" s="153"/>
      <c r="F19" s="153"/>
      <c r="G19" s="154"/>
      <c r="H19" s="152">
        <f t="shared" si="5"/>
        <v>0</v>
      </c>
      <c r="I19" s="153"/>
      <c r="J19" s="153"/>
      <c r="K19" s="153"/>
      <c r="L19" s="153"/>
      <c r="M19" s="154"/>
      <c r="N19" s="155"/>
      <c r="O19" s="151">
        <f t="shared" si="2"/>
        <v>0</v>
      </c>
    </row>
    <row r="20" spans="1:15" ht="12.75" hidden="1" outlineLevel="1">
      <c r="A20" s="52" t="s">
        <v>74</v>
      </c>
      <c r="B20" s="53" t="s">
        <v>75</v>
      </c>
      <c r="C20" s="152">
        <f t="shared" si="4"/>
        <v>0</v>
      </c>
      <c r="D20" s="153"/>
      <c r="E20" s="153"/>
      <c r="F20" s="153"/>
      <c r="G20" s="154"/>
      <c r="H20" s="152">
        <f t="shared" si="5"/>
        <v>0</v>
      </c>
      <c r="I20" s="153"/>
      <c r="J20" s="153"/>
      <c r="K20" s="153"/>
      <c r="L20" s="153"/>
      <c r="M20" s="154"/>
      <c r="N20" s="155"/>
      <c r="O20" s="151">
        <f t="shared" si="2"/>
        <v>0</v>
      </c>
    </row>
    <row r="21" spans="1:15" ht="12.75" hidden="1" outlineLevel="1">
      <c r="A21" s="52" t="s">
        <v>76</v>
      </c>
      <c r="B21" s="53" t="s">
        <v>77</v>
      </c>
      <c r="C21" s="152">
        <f t="shared" si="4"/>
        <v>0</v>
      </c>
      <c r="D21" s="153"/>
      <c r="E21" s="153"/>
      <c r="F21" s="153"/>
      <c r="G21" s="154"/>
      <c r="H21" s="152">
        <f t="shared" si="5"/>
        <v>0</v>
      </c>
      <c r="I21" s="153"/>
      <c r="J21" s="153"/>
      <c r="K21" s="153"/>
      <c r="L21" s="153"/>
      <c r="M21" s="154"/>
      <c r="N21" s="155"/>
      <c r="O21" s="151">
        <f t="shared" si="2"/>
        <v>0</v>
      </c>
    </row>
    <row r="22" spans="1:15" ht="12.75" collapsed="1">
      <c r="A22" s="55" t="s">
        <v>78</v>
      </c>
      <c r="B22" s="56" t="s">
        <v>79</v>
      </c>
      <c r="C22" s="97">
        <f>C23+C24</f>
        <v>5347</v>
      </c>
      <c r="D22" s="98"/>
      <c r="E22" s="98">
        <f>E23+E24+E32</f>
        <v>2772.1</v>
      </c>
      <c r="F22" s="98">
        <f>F23+F24+F32</f>
        <v>816.9</v>
      </c>
      <c r="G22" s="98"/>
      <c r="H22" s="98">
        <f t="shared" si="5"/>
        <v>1784.3</v>
      </c>
      <c r="I22" s="98">
        <f>I23+I24</f>
        <v>1684.3</v>
      </c>
      <c r="J22" s="98">
        <f>J23+J24</f>
        <v>288.6</v>
      </c>
      <c r="K22" s="98">
        <f>K23+K24</f>
        <v>90.8</v>
      </c>
      <c r="L22" s="98">
        <f>L23+L24</f>
        <v>100</v>
      </c>
      <c r="M22" s="98">
        <f>M23+M24</f>
        <v>100</v>
      </c>
      <c r="N22" s="161"/>
      <c r="O22" s="151">
        <f t="shared" si="2"/>
        <v>7131.3</v>
      </c>
    </row>
    <row r="23" spans="1:15" ht="12" customHeight="1">
      <c r="A23" s="55" t="s">
        <v>181</v>
      </c>
      <c r="B23" s="101" t="s">
        <v>188</v>
      </c>
      <c r="C23" s="152">
        <v>5136.7</v>
      </c>
      <c r="D23" s="57"/>
      <c r="E23" s="57">
        <v>2672.6</v>
      </c>
      <c r="F23" s="57">
        <v>796.1</v>
      </c>
      <c r="G23" s="57"/>
      <c r="H23" s="98">
        <f t="shared" si="5"/>
        <v>557.7</v>
      </c>
      <c r="I23" s="57">
        <v>557.7</v>
      </c>
      <c r="J23" s="57"/>
      <c r="K23" s="57"/>
      <c r="L23" s="162"/>
      <c r="M23" s="163"/>
      <c r="N23" s="114"/>
      <c r="O23" s="151">
        <f t="shared" si="2"/>
        <v>5694.4</v>
      </c>
    </row>
    <row r="24" spans="1:15" ht="12" customHeight="1">
      <c r="A24" s="55" t="s">
        <v>183</v>
      </c>
      <c r="B24" s="101" t="s">
        <v>189</v>
      </c>
      <c r="C24" s="152">
        <v>210.3</v>
      </c>
      <c r="D24" s="57"/>
      <c r="E24" s="57">
        <v>99.5</v>
      </c>
      <c r="F24" s="57">
        <v>20.8</v>
      </c>
      <c r="G24" s="163"/>
      <c r="H24" s="98">
        <f t="shared" si="5"/>
        <v>1226.6</v>
      </c>
      <c r="I24" s="57">
        <v>1126.6</v>
      </c>
      <c r="J24" s="57">
        <v>288.6</v>
      </c>
      <c r="K24" s="57">
        <v>90.8</v>
      </c>
      <c r="L24" s="162">
        <v>100</v>
      </c>
      <c r="M24" s="163">
        <v>100</v>
      </c>
      <c r="N24" s="114"/>
      <c r="O24" s="151">
        <f t="shared" si="2"/>
        <v>1436.8999999999999</v>
      </c>
    </row>
    <row r="25" spans="1:15" ht="0.75" customHeight="1">
      <c r="A25" s="55"/>
      <c r="B25" s="101"/>
      <c r="C25" s="152">
        <f t="shared" si="4"/>
        <v>0</v>
      </c>
      <c r="D25" s="57"/>
      <c r="E25" s="57"/>
      <c r="F25" s="57"/>
      <c r="G25" s="163"/>
      <c r="H25" s="98">
        <f t="shared" si="5"/>
        <v>0</v>
      </c>
      <c r="I25" s="57"/>
      <c r="J25" s="57"/>
      <c r="K25" s="57"/>
      <c r="L25" s="162"/>
      <c r="M25" s="163"/>
      <c r="N25" s="114"/>
      <c r="O25" s="151">
        <f t="shared" si="2"/>
        <v>0</v>
      </c>
    </row>
    <row r="26" spans="1:15" ht="12" customHeight="1" hidden="1">
      <c r="A26" s="55"/>
      <c r="B26" s="101"/>
      <c r="C26" s="152">
        <f t="shared" si="4"/>
        <v>0</v>
      </c>
      <c r="D26" s="57"/>
      <c r="E26" s="57"/>
      <c r="F26" s="57"/>
      <c r="G26" s="163"/>
      <c r="H26" s="98">
        <f t="shared" si="5"/>
        <v>0</v>
      </c>
      <c r="I26" s="57"/>
      <c r="J26" s="57"/>
      <c r="K26" s="57"/>
      <c r="L26" s="162"/>
      <c r="M26" s="163"/>
      <c r="N26" s="114"/>
      <c r="O26" s="151">
        <f t="shared" si="2"/>
        <v>0</v>
      </c>
    </row>
    <row r="27" spans="1:15" ht="12" customHeight="1" hidden="1">
      <c r="A27" s="55"/>
      <c r="B27" s="101"/>
      <c r="C27" s="152">
        <f t="shared" si="4"/>
        <v>0</v>
      </c>
      <c r="D27" s="57"/>
      <c r="E27" s="57"/>
      <c r="F27" s="57"/>
      <c r="G27" s="163"/>
      <c r="H27" s="98">
        <f t="shared" si="5"/>
        <v>0</v>
      </c>
      <c r="I27" s="57"/>
      <c r="J27" s="57"/>
      <c r="K27" s="57"/>
      <c r="L27" s="162"/>
      <c r="M27" s="163"/>
      <c r="N27" s="114"/>
      <c r="O27" s="151">
        <f t="shared" si="2"/>
        <v>0</v>
      </c>
    </row>
    <row r="28" spans="1:15" ht="12" customHeight="1" hidden="1">
      <c r="A28" s="55"/>
      <c r="B28" s="101"/>
      <c r="C28" s="152">
        <f t="shared" si="4"/>
        <v>0</v>
      </c>
      <c r="D28" s="57"/>
      <c r="E28" s="57"/>
      <c r="F28" s="57"/>
      <c r="G28" s="163"/>
      <c r="H28" s="98">
        <f t="shared" si="5"/>
        <v>0</v>
      </c>
      <c r="I28" s="57"/>
      <c r="J28" s="57"/>
      <c r="K28" s="57"/>
      <c r="L28" s="162"/>
      <c r="M28" s="163"/>
      <c r="N28" s="114"/>
      <c r="O28" s="151">
        <f t="shared" si="2"/>
        <v>0</v>
      </c>
    </row>
    <row r="29" spans="1:15" ht="12" customHeight="1" hidden="1">
      <c r="A29" s="55"/>
      <c r="B29" s="101"/>
      <c r="C29" s="152">
        <f t="shared" si="4"/>
        <v>0</v>
      </c>
      <c r="D29" s="57"/>
      <c r="E29" s="57"/>
      <c r="F29" s="57"/>
      <c r="G29" s="163"/>
      <c r="H29" s="98">
        <f t="shared" si="5"/>
        <v>0</v>
      </c>
      <c r="I29" s="57"/>
      <c r="J29" s="57"/>
      <c r="K29" s="57"/>
      <c r="L29" s="162"/>
      <c r="M29" s="163"/>
      <c r="N29" s="114"/>
      <c r="O29" s="151">
        <f t="shared" si="2"/>
        <v>0</v>
      </c>
    </row>
    <row r="30" spans="1:15" ht="12" customHeight="1" hidden="1">
      <c r="A30" s="55"/>
      <c r="B30" s="101"/>
      <c r="C30" s="152">
        <f t="shared" si="4"/>
        <v>0</v>
      </c>
      <c r="D30" s="57"/>
      <c r="E30" s="57"/>
      <c r="F30" s="57"/>
      <c r="G30" s="163"/>
      <c r="H30" s="98">
        <f t="shared" si="5"/>
        <v>0</v>
      </c>
      <c r="I30" s="57"/>
      <c r="J30" s="57"/>
      <c r="K30" s="57"/>
      <c r="L30" s="162"/>
      <c r="M30" s="163"/>
      <c r="N30" s="114"/>
      <c r="O30" s="151">
        <f t="shared" si="2"/>
        <v>0</v>
      </c>
    </row>
    <row r="31" spans="1:15" ht="12" customHeight="1" hidden="1">
      <c r="A31" s="55"/>
      <c r="B31" s="102"/>
      <c r="C31" s="152">
        <f t="shared" si="4"/>
        <v>0</v>
      </c>
      <c r="D31" s="98"/>
      <c r="E31" s="98"/>
      <c r="F31" s="98"/>
      <c r="G31" s="98"/>
      <c r="H31" s="98">
        <f t="shared" si="5"/>
        <v>0</v>
      </c>
      <c r="I31" s="98"/>
      <c r="J31" s="98"/>
      <c r="K31" s="98"/>
      <c r="L31" s="98">
        <v>0</v>
      </c>
      <c r="M31" s="98">
        <f>SUM(M32:M33)</f>
        <v>0</v>
      </c>
      <c r="N31" s="161"/>
      <c r="O31" s="151">
        <f t="shared" si="2"/>
        <v>0</v>
      </c>
    </row>
    <row r="32" spans="1:15" ht="1.5" customHeight="1">
      <c r="A32" s="55" t="s">
        <v>182</v>
      </c>
      <c r="B32" s="103" t="s">
        <v>190</v>
      </c>
      <c r="C32" s="94">
        <f>+D32+G32</f>
        <v>0</v>
      </c>
      <c r="D32" s="57"/>
      <c r="E32" s="57"/>
      <c r="F32" s="57"/>
      <c r="G32" s="163"/>
      <c r="H32" s="94">
        <f>+I32+L32</f>
        <v>0</v>
      </c>
      <c r="I32" s="57"/>
      <c r="J32" s="57"/>
      <c r="K32" s="57"/>
      <c r="L32" s="162"/>
      <c r="M32" s="163"/>
      <c r="N32" s="114"/>
      <c r="O32" s="151">
        <f t="shared" si="2"/>
        <v>0</v>
      </c>
    </row>
    <row r="33" spans="1:15" ht="12.75" customHeight="1" hidden="1">
      <c r="A33" s="55"/>
      <c r="B33" s="58"/>
      <c r="C33" s="94">
        <f>+D33+G33</f>
        <v>0</v>
      </c>
      <c r="D33" s="57"/>
      <c r="E33" s="57"/>
      <c r="F33" s="57"/>
      <c r="G33" s="163"/>
      <c r="H33" s="94">
        <f>+I33+L33</f>
        <v>0</v>
      </c>
      <c r="I33" s="57"/>
      <c r="J33" s="57"/>
      <c r="K33" s="57"/>
      <c r="L33" s="162"/>
      <c r="M33" s="163"/>
      <c r="N33" s="114"/>
      <c r="O33" s="151">
        <f t="shared" si="2"/>
        <v>0</v>
      </c>
    </row>
    <row r="34" spans="1:15" ht="12.75" customHeight="1" hidden="1">
      <c r="A34" s="55"/>
      <c r="B34" s="58"/>
      <c r="C34" s="98"/>
      <c r="D34" s="164"/>
      <c r="E34" s="164"/>
      <c r="F34" s="164"/>
      <c r="G34" s="165"/>
      <c r="H34" s="98"/>
      <c r="I34" s="164"/>
      <c r="J34" s="164"/>
      <c r="K34" s="164"/>
      <c r="L34" s="164"/>
      <c r="M34" s="165"/>
      <c r="N34" s="99"/>
      <c r="O34" s="151">
        <f t="shared" si="2"/>
        <v>0</v>
      </c>
    </row>
    <row r="35" spans="1:15" ht="13.5" customHeight="1">
      <c r="A35" s="55" t="s">
        <v>80</v>
      </c>
      <c r="B35" s="56" t="s">
        <v>81</v>
      </c>
      <c r="C35" s="98">
        <f>SUM(C40:C57)+C60+C61+C58</f>
        <v>70.4</v>
      </c>
      <c r="D35" s="98"/>
      <c r="E35" s="98">
        <f>SUM(E40:E57)+E60+E61+E53</f>
        <v>0</v>
      </c>
      <c r="F35" s="98">
        <f>SUM(F40:F57)+F60+F61+F53</f>
        <v>0</v>
      </c>
      <c r="G35" s="98"/>
      <c r="H35" s="98">
        <f aca="true" t="shared" si="6" ref="H35:M35">SUM(H54:H61)+H53</f>
        <v>0</v>
      </c>
      <c r="I35" s="98">
        <f t="shared" si="6"/>
        <v>0</v>
      </c>
      <c r="J35" s="98">
        <f t="shared" si="6"/>
        <v>0</v>
      </c>
      <c r="K35" s="98">
        <f t="shared" si="6"/>
        <v>0</v>
      </c>
      <c r="L35" s="98">
        <f t="shared" si="6"/>
        <v>0</v>
      </c>
      <c r="M35" s="98">
        <f t="shared" si="6"/>
        <v>0</v>
      </c>
      <c r="N35" s="161"/>
      <c r="O35" s="151">
        <f t="shared" si="2"/>
        <v>70.4</v>
      </c>
    </row>
    <row r="36" spans="1:15" ht="0.75" customHeight="1" hidden="1" outlineLevel="1">
      <c r="A36" s="52" t="s">
        <v>82</v>
      </c>
      <c r="B36" s="53" t="s">
        <v>83</v>
      </c>
      <c r="C36" s="152">
        <f>+D36+G36</f>
        <v>0</v>
      </c>
      <c r="D36" s="153"/>
      <c r="E36" s="153"/>
      <c r="F36" s="153"/>
      <c r="G36" s="154"/>
      <c r="H36" s="152">
        <f>+I36+L36</f>
        <v>0</v>
      </c>
      <c r="I36" s="153"/>
      <c r="J36" s="153"/>
      <c r="K36" s="153"/>
      <c r="L36" s="153"/>
      <c r="M36" s="154"/>
      <c r="N36" s="155"/>
      <c r="O36" s="151">
        <f t="shared" si="2"/>
        <v>0</v>
      </c>
    </row>
    <row r="37" spans="1:15" ht="38.25" hidden="1" outlineLevel="1">
      <c r="A37" s="52" t="s">
        <v>84</v>
      </c>
      <c r="B37" s="53" t="s">
        <v>85</v>
      </c>
      <c r="C37" s="152">
        <f>+D37+G37</f>
        <v>0</v>
      </c>
      <c r="D37" s="153"/>
      <c r="E37" s="153"/>
      <c r="F37" s="153"/>
      <c r="G37" s="154"/>
      <c r="H37" s="152">
        <f>+I37+L37</f>
        <v>0</v>
      </c>
      <c r="I37" s="153"/>
      <c r="J37" s="153"/>
      <c r="K37" s="153"/>
      <c r="L37" s="153"/>
      <c r="M37" s="154"/>
      <c r="N37" s="155"/>
      <c r="O37" s="151">
        <f t="shared" si="2"/>
        <v>0</v>
      </c>
    </row>
    <row r="38" spans="1:15" ht="12.75" hidden="1" outlineLevel="1">
      <c r="A38" s="52" t="s">
        <v>86</v>
      </c>
      <c r="B38" s="53" t="s">
        <v>87</v>
      </c>
      <c r="C38" s="152">
        <f>+D38+G38</f>
        <v>0</v>
      </c>
      <c r="D38" s="153"/>
      <c r="E38" s="153"/>
      <c r="F38" s="153"/>
      <c r="G38" s="154"/>
      <c r="H38" s="152">
        <f>+I38+L38</f>
        <v>0</v>
      </c>
      <c r="I38" s="153"/>
      <c r="J38" s="153"/>
      <c r="K38" s="153"/>
      <c r="L38" s="153"/>
      <c r="M38" s="154"/>
      <c r="N38" s="155"/>
      <c r="O38" s="151">
        <f t="shared" si="2"/>
        <v>0</v>
      </c>
    </row>
    <row r="39" spans="1:15" ht="25.5" hidden="1" outlineLevel="1">
      <c r="A39" s="52" t="s">
        <v>88</v>
      </c>
      <c r="B39" s="53" t="s">
        <v>89</v>
      </c>
      <c r="C39" s="152">
        <f>+D39+G39</f>
        <v>0</v>
      </c>
      <c r="D39" s="153"/>
      <c r="E39" s="153"/>
      <c r="F39" s="153"/>
      <c r="G39" s="154"/>
      <c r="H39" s="152">
        <f>+I39+L39</f>
        <v>0</v>
      </c>
      <c r="I39" s="153"/>
      <c r="J39" s="153"/>
      <c r="K39" s="153"/>
      <c r="L39" s="153"/>
      <c r="M39" s="154"/>
      <c r="N39" s="155"/>
      <c r="O39" s="151">
        <f t="shared" si="2"/>
        <v>0</v>
      </c>
    </row>
    <row r="40" spans="1:15" ht="25.5" hidden="1" outlineLevel="1">
      <c r="A40" s="52" t="s">
        <v>90</v>
      </c>
      <c r="B40" s="53" t="s">
        <v>91</v>
      </c>
      <c r="C40" s="152">
        <f aca="true" t="shared" si="7" ref="C40:C55">+D40+G40</f>
        <v>0</v>
      </c>
      <c r="D40" s="153"/>
      <c r="E40" s="153"/>
      <c r="F40" s="153"/>
      <c r="G40" s="154"/>
      <c r="H40" s="152"/>
      <c r="I40" s="153"/>
      <c r="J40" s="153"/>
      <c r="K40" s="153"/>
      <c r="L40" s="166"/>
      <c r="M40" s="154"/>
      <c r="N40" s="155"/>
      <c r="O40" s="151">
        <f t="shared" si="2"/>
        <v>0</v>
      </c>
    </row>
    <row r="41" spans="1:15" ht="25.5" hidden="1" outlineLevel="1">
      <c r="A41" s="52" t="s">
        <v>92</v>
      </c>
      <c r="B41" s="53" t="s">
        <v>93</v>
      </c>
      <c r="C41" s="152">
        <f t="shared" si="7"/>
        <v>0</v>
      </c>
      <c r="D41" s="153"/>
      <c r="E41" s="153"/>
      <c r="F41" s="153"/>
      <c r="G41" s="154"/>
      <c r="H41" s="152"/>
      <c r="I41" s="153"/>
      <c r="J41" s="153"/>
      <c r="K41" s="153"/>
      <c r="L41" s="166"/>
      <c r="M41" s="154"/>
      <c r="N41" s="155"/>
      <c r="O41" s="151">
        <f t="shared" si="2"/>
        <v>0</v>
      </c>
    </row>
    <row r="42" spans="1:15" ht="12.75" hidden="1" outlineLevel="1">
      <c r="A42" s="52" t="s">
        <v>94</v>
      </c>
      <c r="B42" s="53" t="s">
        <v>95</v>
      </c>
      <c r="C42" s="152">
        <f t="shared" si="7"/>
        <v>0</v>
      </c>
      <c r="D42" s="153"/>
      <c r="E42" s="153"/>
      <c r="F42" s="153"/>
      <c r="G42" s="154"/>
      <c r="H42" s="152"/>
      <c r="I42" s="153"/>
      <c r="J42" s="153"/>
      <c r="K42" s="153"/>
      <c r="L42" s="166"/>
      <c r="M42" s="154"/>
      <c r="N42" s="155"/>
      <c r="O42" s="151">
        <f t="shared" si="2"/>
        <v>0</v>
      </c>
    </row>
    <row r="43" spans="1:15" ht="38.25" hidden="1" outlineLevel="1">
      <c r="A43" s="52" t="s">
        <v>96</v>
      </c>
      <c r="B43" s="53" t="s">
        <v>97</v>
      </c>
      <c r="C43" s="152">
        <f t="shared" si="7"/>
        <v>0</v>
      </c>
      <c r="D43" s="153"/>
      <c r="E43" s="153"/>
      <c r="F43" s="153"/>
      <c r="G43" s="154"/>
      <c r="H43" s="152"/>
      <c r="I43" s="153"/>
      <c r="J43" s="153"/>
      <c r="K43" s="153"/>
      <c r="L43" s="166"/>
      <c r="M43" s="154"/>
      <c r="N43" s="155"/>
      <c r="O43" s="151">
        <f t="shared" si="2"/>
        <v>0</v>
      </c>
    </row>
    <row r="44" spans="1:15" ht="38.25" hidden="1" outlineLevel="1">
      <c r="A44" s="52" t="s">
        <v>98</v>
      </c>
      <c r="B44" s="53" t="s">
        <v>99</v>
      </c>
      <c r="C44" s="152">
        <f t="shared" si="7"/>
        <v>0</v>
      </c>
      <c r="D44" s="153"/>
      <c r="E44" s="153"/>
      <c r="F44" s="153"/>
      <c r="G44" s="154"/>
      <c r="H44" s="152"/>
      <c r="I44" s="153"/>
      <c r="J44" s="153"/>
      <c r="K44" s="153"/>
      <c r="L44" s="166"/>
      <c r="M44" s="154"/>
      <c r="N44" s="155"/>
      <c r="O44" s="151">
        <f t="shared" si="2"/>
        <v>0</v>
      </c>
    </row>
    <row r="45" spans="1:15" ht="25.5" hidden="1" outlineLevel="1">
      <c r="A45" s="52" t="s">
        <v>100</v>
      </c>
      <c r="B45" s="53" t="s">
        <v>101</v>
      </c>
      <c r="C45" s="152">
        <f t="shared" si="7"/>
        <v>0</v>
      </c>
      <c r="D45" s="153"/>
      <c r="E45" s="153"/>
      <c r="F45" s="153"/>
      <c r="G45" s="154"/>
      <c r="H45" s="152"/>
      <c r="I45" s="153"/>
      <c r="J45" s="153"/>
      <c r="K45" s="153"/>
      <c r="L45" s="166"/>
      <c r="M45" s="154"/>
      <c r="N45" s="155"/>
      <c r="O45" s="151">
        <f t="shared" si="2"/>
        <v>0</v>
      </c>
    </row>
    <row r="46" spans="1:15" ht="12.75" hidden="1" outlineLevel="1">
      <c r="A46" s="52" t="s">
        <v>84</v>
      </c>
      <c r="B46" s="53" t="s">
        <v>102</v>
      </c>
      <c r="C46" s="152">
        <f t="shared" si="7"/>
        <v>0</v>
      </c>
      <c r="D46" s="153"/>
      <c r="E46" s="153"/>
      <c r="F46" s="153"/>
      <c r="G46" s="154"/>
      <c r="H46" s="152"/>
      <c r="I46" s="153"/>
      <c r="J46" s="153"/>
      <c r="K46" s="153"/>
      <c r="L46" s="166"/>
      <c r="M46" s="154"/>
      <c r="N46" s="155"/>
      <c r="O46" s="151">
        <f t="shared" si="2"/>
        <v>0</v>
      </c>
    </row>
    <row r="47" spans="1:15" ht="12.75" hidden="1" outlineLevel="1">
      <c r="A47" s="52" t="s">
        <v>103</v>
      </c>
      <c r="B47" s="53" t="s">
        <v>104</v>
      </c>
      <c r="C47" s="152">
        <f t="shared" si="7"/>
        <v>0</v>
      </c>
      <c r="D47" s="153"/>
      <c r="E47" s="153"/>
      <c r="F47" s="153"/>
      <c r="G47" s="154"/>
      <c r="H47" s="152"/>
      <c r="I47" s="153"/>
      <c r="J47" s="153"/>
      <c r="K47" s="153"/>
      <c r="L47" s="166"/>
      <c r="M47" s="154"/>
      <c r="N47" s="155"/>
      <c r="O47" s="151">
        <f t="shared" si="2"/>
        <v>0</v>
      </c>
    </row>
    <row r="48" spans="1:15" ht="25.5" hidden="1" outlineLevel="1">
      <c r="A48" s="52" t="s">
        <v>105</v>
      </c>
      <c r="B48" s="53" t="s">
        <v>106</v>
      </c>
      <c r="C48" s="152">
        <f t="shared" si="7"/>
        <v>0</v>
      </c>
      <c r="D48" s="153"/>
      <c r="E48" s="153"/>
      <c r="F48" s="153"/>
      <c r="G48" s="154"/>
      <c r="H48" s="152"/>
      <c r="I48" s="153"/>
      <c r="J48" s="153"/>
      <c r="K48" s="153"/>
      <c r="L48" s="166"/>
      <c r="M48" s="154"/>
      <c r="N48" s="155"/>
      <c r="O48" s="151">
        <f t="shared" si="2"/>
        <v>0</v>
      </c>
    </row>
    <row r="49" spans="1:15" ht="12.75" hidden="1" outlineLevel="1">
      <c r="A49" s="52" t="s">
        <v>107</v>
      </c>
      <c r="B49" s="53" t="s">
        <v>108</v>
      </c>
      <c r="C49" s="152">
        <f t="shared" si="7"/>
        <v>0</v>
      </c>
      <c r="D49" s="153"/>
      <c r="E49" s="153"/>
      <c r="F49" s="153"/>
      <c r="G49" s="154"/>
      <c r="H49" s="152"/>
      <c r="I49" s="153"/>
      <c r="J49" s="153"/>
      <c r="K49" s="153"/>
      <c r="L49" s="166"/>
      <c r="M49" s="154"/>
      <c r="N49" s="155"/>
      <c r="O49" s="151">
        <f t="shared" si="2"/>
        <v>0</v>
      </c>
    </row>
    <row r="50" spans="1:15" ht="25.5" hidden="1" outlineLevel="1">
      <c r="A50" s="52" t="s">
        <v>109</v>
      </c>
      <c r="B50" s="53" t="s">
        <v>110</v>
      </c>
      <c r="C50" s="152">
        <f t="shared" si="7"/>
        <v>0</v>
      </c>
      <c r="D50" s="153"/>
      <c r="E50" s="153"/>
      <c r="F50" s="153"/>
      <c r="G50" s="154"/>
      <c r="H50" s="152"/>
      <c r="I50" s="153"/>
      <c r="J50" s="153"/>
      <c r="K50" s="153"/>
      <c r="L50" s="166"/>
      <c r="M50" s="154"/>
      <c r="N50" s="155"/>
      <c r="O50" s="151">
        <f t="shared" si="2"/>
        <v>0</v>
      </c>
    </row>
    <row r="51" spans="1:15" ht="12.75" hidden="1" outlineLevel="1">
      <c r="A51" s="52" t="s">
        <v>111</v>
      </c>
      <c r="B51" s="53" t="s">
        <v>112</v>
      </c>
      <c r="C51" s="152">
        <f t="shared" si="7"/>
        <v>0</v>
      </c>
      <c r="D51" s="153"/>
      <c r="E51" s="153"/>
      <c r="F51" s="153"/>
      <c r="G51" s="154"/>
      <c r="H51" s="152"/>
      <c r="I51" s="153"/>
      <c r="J51" s="153"/>
      <c r="K51" s="153"/>
      <c r="L51" s="166"/>
      <c r="M51" s="154"/>
      <c r="N51" s="155"/>
      <c r="O51" s="151">
        <f t="shared" si="2"/>
        <v>0</v>
      </c>
    </row>
    <row r="52" spans="1:15" ht="25.5" customHeight="1" hidden="1" outlineLevel="1">
      <c r="A52" s="52" t="s">
        <v>113</v>
      </c>
      <c r="B52" s="53" t="s">
        <v>114</v>
      </c>
      <c r="C52" s="152">
        <f t="shared" si="7"/>
        <v>0</v>
      </c>
      <c r="D52" s="153"/>
      <c r="E52" s="153"/>
      <c r="F52" s="153"/>
      <c r="G52" s="154"/>
      <c r="H52" s="152"/>
      <c r="I52" s="153"/>
      <c r="J52" s="153"/>
      <c r="K52" s="153"/>
      <c r="L52" s="166"/>
      <c r="M52" s="154"/>
      <c r="N52" s="155"/>
      <c r="O52" s="151">
        <f t="shared" si="2"/>
        <v>0</v>
      </c>
    </row>
    <row r="53" spans="1:15" ht="14.25" customHeight="1" outlineLevel="1">
      <c r="A53" s="59" t="s">
        <v>115</v>
      </c>
      <c r="B53" s="60" t="s">
        <v>191</v>
      </c>
      <c r="C53" s="94">
        <v>30</v>
      </c>
      <c r="D53" s="57"/>
      <c r="E53" s="57"/>
      <c r="F53" s="57"/>
      <c r="G53" s="163"/>
      <c r="H53" s="94">
        <f>+I53+L53</f>
        <v>0</v>
      </c>
      <c r="I53" s="57"/>
      <c r="J53" s="57"/>
      <c r="K53" s="57"/>
      <c r="L53" s="162"/>
      <c r="M53" s="163"/>
      <c r="N53" s="114"/>
      <c r="O53" s="151">
        <f t="shared" si="2"/>
        <v>30</v>
      </c>
    </row>
    <row r="54" spans="1:15" ht="0.75" customHeight="1">
      <c r="A54" s="52" t="s">
        <v>116</v>
      </c>
      <c r="B54" s="53" t="s">
        <v>117</v>
      </c>
      <c r="C54" s="152">
        <f t="shared" si="7"/>
        <v>0</v>
      </c>
      <c r="D54" s="57"/>
      <c r="E54" s="57"/>
      <c r="F54" s="57" t="s">
        <v>118</v>
      </c>
      <c r="G54" s="163"/>
      <c r="H54" s="94">
        <f aca="true" t="shared" si="8" ref="H54:H60">+I54+L54</f>
        <v>0</v>
      </c>
      <c r="I54" s="57"/>
      <c r="J54" s="57"/>
      <c r="K54" s="57"/>
      <c r="L54" s="162"/>
      <c r="M54" s="163"/>
      <c r="N54" s="114"/>
      <c r="O54" s="151">
        <f t="shared" si="2"/>
        <v>0</v>
      </c>
    </row>
    <row r="55" spans="1:15" ht="1.5" customHeight="1" hidden="1">
      <c r="A55" s="52" t="s">
        <v>119</v>
      </c>
      <c r="B55" s="61" t="s">
        <v>120</v>
      </c>
      <c r="C55" s="152">
        <f t="shared" si="7"/>
        <v>0</v>
      </c>
      <c r="D55" s="57"/>
      <c r="E55" s="57"/>
      <c r="F55" s="57"/>
      <c r="G55" s="163"/>
      <c r="H55" s="94">
        <f t="shared" si="8"/>
        <v>0</v>
      </c>
      <c r="I55" s="57"/>
      <c r="J55" s="57"/>
      <c r="K55" s="57"/>
      <c r="L55" s="162"/>
      <c r="M55" s="163"/>
      <c r="N55" s="114"/>
      <c r="O55" s="151">
        <f t="shared" si="2"/>
        <v>0</v>
      </c>
    </row>
    <row r="56" spans="1:15" ht="25.5" hidden="1">
      <c r="A56" s="52" t="s">
        <v>121</v>
      </c>
      <c r="B56" s="61" t="s">
        <v>122</v>
      </c>
      <c r="C56" s="94">
        <f>+D56+G56</f>
        <v>0</v>
      </c>
      <c r="D56" s="153"/>
      <c r="E56" s="57"/>
      <c r="F56" s="57"/>
      <c r="G56" s="163"/>
      <c r="H56" s="94">
        <f t="shared" si="8"/>
        <v>0</v>
      </c>
      <c r="I56" s="57"/>
      <c r="J56" s="57"/>
      <c r="K56" s="57"/>
      <c r="L56" s="162"/>
      <c r="M56" s="163"/>
      <c r="N56" s="114"/>
      <c r="O56" s="151">
        <f t="shared" si="2"/>
        <v>0</v>
      </c>
    </row>
    <row r="57" spans="1:15" ht="1.5" customHeight="1" hidden="1">
      <c r="A57" s="52" t="s">
        <v>123</v>
      </c>
      <c r="B57" s="61" t="s">
        <v>124</v>
      </c>
      <c r="C57" s="94">
        <f>+D57+G57</f>
        <v>0</v>
      </c>
      <c r="D57" s="57"/>
      <c r="E57" s="57"/>
      <c r="F57" s="57"/>
      <c r="G57" s="163"/>
      <c r="H57" s="94">
        <f t="shared" si="8"/>
        <v>0</v>
      </c>
      <c r="I57" s="57"/>
      <c r="J57" s="57"/>
      <c r="K57" s="57"/>
      <c r="L57" s="162"/>
      <c r="M57" s="163"/>
      <c r="N57" s="114"/>
      <c r="O57" s="151">
        <f t="shared" si="2"/>
        <v>0</v>
      </c>
    </row>
    <row r="58" spans="1:15" ht="44.25" customHeight="1" outlineLevel="1">
      <c r="A58" s="52" t="s">
        <v>202</v>
      </c>
      <c r="B58" s="112" t="s">
        <v>203</v>
      </c>
      <c r="C58" s="152">
        <v>33.4</v>
      </c>
      <c r="D58" s="153"/>
      <c r="E58" s="153"/>
      <c r="F58" s="153"/>
      <c r="G58" s="154"/>
      <c r="H58" s="152">
        <f t="shared" si="8"/>
        <v>0</v>
      </c>
      <c r="I58" s="153"/>
      <c r="J58" s="153"/>
      <c r="K58" s="153"/>
      <c r="L58" s="153"/>
      <c r="M58" s="154"/>
      <c r="N58" s="155"/>
      <c r="O58" s="151">
        <f t="shared" si="2"/>
        <v>33.4</v>
      </c>
    </row>
    <row r="59" spans="1:15" ht="1.5" customHeight="1" hidden="1" outlineLevel="1">
      <c r="A59" s="52" t="s">
        <v>125</v>
      </c>
      <c r="B59" s="61" t="s">
        <v>126</v>
      </c>
      <c r="C59" s="152">
        <f>+D59+G59</f>
        <v>0</v>
      </c>
      <c r="D59" s="153"/>
      <c r="E59" s="153"/>
      <c r="F59" s="153"/>
      <c r="G59" s="154"/>
      <c r="H59" s="152">
        <f t="shared" si="8"/>
        <v>0</v>
      </c>
      <c r="I59" s="153"/>
      <c r="J59" s="153"/>
      <c r="K59" s="153"/>
      <c r="L59" s="153"/>
      <c r="M59" s="154"/>
      <c r="N59" s="155"/>
      <c r="O59" s="151">
        <f t="shared" si="2"/>
        <v>0</v>
      </c>
    </row>
    <row r="60" spans="1:15" ht="1.5" customHeight="1" outlineLevel="1">
      <c r="A60" s="52" t="s">
        <v>125</v>
      </c>
      <c r="B60" s="61" t="s">
        <v>126</v>
      </c>
      <c r="C60" s="94">
        <f>+D60+G60</f>
        <v>0</v>
      </c>
      <c r="D60" s="57"/>
      <c r="E60" s="57"/>
      <c r="F60" s="57"/>
      <c r="G60" s="163"/>
      <c r="H60" s="94">
        <f t="shared" si="8"/>
        <v>0</v>
      </c>
      <c r="I60" s="57"/>
      <c r="J60" s="57"/>
      <c r="K60" s="57"/>
      <c r="L60" s="162"/>
      <c r="M60" s="163"/>
      <c r="N60" s="114"/>
      <c r="O60" s="151">
        <f t="shared" si="2"/>
        <v>0</v>
      </c>
    </row>
    <row r="61" spans="1:15" ht="21.75" customHeight="1">
      <c r="A61" s="52" t="s">
        <v>127</v>
      </c>
      <c r="B61" s="106" t="s">
        <v>128</v>
      </c>
      <c r="C61" s="94">
        <v>7</v>
      </c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167"/>
      <c r="O61" s="151">
        <f t="shared" si="2"/>
        <v>7</v>
      </c>
    </row>
    <row r="62" spans="1:15" ht="10.5" customHeight="1" outlineLevel="1">
      <c r="A62" s="55">
        <v>100000</v>
      </c>
      <c r="B62" s="56" t="s">
        <v>129</v>
      </c>
      <c r="C62" s="164">
        <f>C64+C65+C66</f>
        <v>1443.7</v>
      </c>
      <c r="D62" s="164"/>
      <c r="E62" s="164">
        <f aca="true" t="shared" si="9" ref="E62:M62">SUM(E63:E68)</f>
        <v>0</v>
      </c>
      <c r="F62" s="164">
        <f t="shared" si="9"/>
        <v>185.7</v>
      </c>
      <c r="G62" s="165"/>
      <c r="H62" s="98">
        <f t="shared" si="9"/>
        <v>0</v>
      </c>
      <c r="I62" s="164">
        <f t="shared" si="9"/>
        <v>0</v>
      </c>
      <c r="J62" s="164">
        <f t="shared" si="9"/>
        <v>0</v>
      </c>
      <c r="K62" s="164">
        <f t="shared" si="9"/>
        <v>0</v>
      </c>
      <c r="L62" s="164">
        <f t="shared" si="9"/>
        <v>0</v>
      </c>
      <c r="M62" s="165">
        <f t="shared" si="9"/>
        <v>0</v>
      </c>
      <c r="N62" s="99"/>
      <c r="O62" s="151">
        <f t="shared" si="2"/>
        <v>1443.7</v>
      </c>
    </row>
    <row r="63" spans="1:15" ht="12.75" customHeight="1" hidden="1" outlineLevel="1">
      <c r="A63" s="52">
        <v>100101</v>
      </c>
      <c r="B63" s="53" t="s">
        <v>130</v>
      </c>
      <c r="C63" s="94">
        <f aca="true" t="shared" si="10" ref="C63:C82">+D63+G63</f>
        <v>0</v>
      </c>
      <c r="D63" s="153"/>
      <c r="E63" s="153"/>
      <c r="F63" s="153"/>
      <c r="G63" s="154"/>
      <c r="H63" s="152">
        <f>+I63+L63</f>
        <v>0</v>
      </c>
      <c r="I63" s="153"/>
      <c r="J63" s="153"/>
      <c r="K63" s="153"/>
      <c r="L63" s="153"/>
      <c r="M63" s="154"/>
      <c r="N63" s="155"/>
      <c r="O63" s="151">
        <f t="shared" si="2"/>
        <v>0</v>
      </c>
    </row>
    <row r="64" spans="1:15" ht="1.5" customHeight="1" outlineLevel="1">
      <c r="A64" s="52">
        <v>100102</v>
      </c>
      <c r="B64" s="106" t="s">
        <v>13</v>
      </c>
      <c r="C64" s="94">
        <f t="shared" si="10"/>
        <v>0</v>
      </c>
      <c r="D64" s="153"/>
      <c r="E64" s="153"/>
      <c r="F64" s="153"/>
      <c r="G64" s="154"/>
      <c r="H64" s="152">
        <f>+I64+L64</f>
        <v>0</v>
      </c>
      <c r="I64" s="153"/>
      <c r="J64" s="153"/>
      <c r="K64" s="153"/>
      <c r="L64" s="153"/>
      <c r="M64" s="154"/>
      <c r="N64" s="155"/>
      <c r="O64" s="151">
        <f t="shared" si="2"/>
        <v>0</v>
      </c>
    </row>
    <row r="65" spans="1:15" ht="13.5" customHeight="1" hidden="1" outlineLevel="1">
      <c r="A65" s="52" t="s">
        <v>222</v>
      </c>
      <c r="B65" s="53" t="s">
        <v>223</v>
      </c>
      <c r="C65" s="94">
        <f t="shared" si="10"/>
        <v>0</v>
      </c>
      <c r="D65" s="153"/>
      <c r="E65" s="153"/>
      <c r="F65" s="153"/>
      <c r="G65" s="154"/>
      <c r="H65" s="152"/>
      <c r="I65" s="153"/>
      <c r="J65" s="153"/>
      <c r="K65" s="153"/>
      <c r="L65" s="153"/>
      <c r="M65" s="154"/>
      <c r="N65" s="155"/>
      <c r="O65" s="151">
        <f t="shared" si="2"/>
        <v>0</v>
      </c>
    </row>
    <row r="66" spans="1:15" ht="12.75" outlineLevel="1">
      <c r="A66" s="52">
        <v>100203</v>
      </c>
      <c r="B66" s="61" t="s">
        <v>131</v>
      </c>
      <c r="C66" s="94">
        <v>1443.7</v>
      </c>
      <c r="D66" s="153"/>
      <c r="E66" s="153"/>
      <c r="F66" s="153">
        <v>185.7</v>
      </c>
      <c r="G66" s="154"/>
      <c r="H66" s="152">
        <f>+I66+L66</f>
        <v>0</v>
      </c>
      <c r="I66" s="153"/>
      <c r="J66" s="153"/>
      <c r="K66" s="153"/>
      <c r="L66" s="153"/>
      <c r="M66" s="154"/>
      <c r="N66" s="155"/>
      <c r="O66" s="151">
        <f t="shared" si="2"/>
        <v>1443.7</v>
      </c>
    </row>
    <row r="67" spans="1:15" ht="0.75" customHeight="1" outlineLevel="1">
      <c r="A67" s="52" t="s">
        <v>132</v>
      </c>
      <c r="B67" s="61" t="s">
        <v>133</v>
      </c>
      <c r="C67" s="94"/>
      <c r="D67" s="153"/>
      <c r="E67" s="153"/>
      <c r="F67" s="153"/>
      <c r="G67" s="154"/>
      <c r="H67" s="152">
        <f>+I67+L67</f>
        <v>0</v>
      </c>
      <c r="I67" s="153"/>
      <c r="J67" s="153"/>
      <c r="K67" s="153"/>
      <c r="L67" s="153"/>
      <c r="M67" s="154"/>
      <c r="N67" s="155"/>
      <c r="O67" s="151">
        <f t="shared" si="2"/>
        <v>0</v>
      </c>
    </row>
    <row r="68" spans="1:15" ht="18" customHeight="1" hidden="1" outlineLevel="1">
      <c r="A68" s="52" t="s">
        <v>134</v>
      </c>
      <c r="B68" s="53" t="s">
        <v>135</v>
      </c>
      <c r="C68" s="94">
        <f t="shared" si="10"/>
        <v>0</v>
      </c>
      <c r="D68" s="153"/>
      <c r="E68" s="153"/>
      <c r="F68" s="153"/>
      <c r="G68" s="154"/>
      <c r="H68" s="152">
        <f>+I68+L68</f>
        <v>0</v>
      </c>
      <c r="I68" s="153"/>
      <c r="J68" s="153"/>
      <c r="K68" s="153"/>
      <c r="L68" s="153"/>
      <c r="M68" s="154"/>
      <c r="N68" s="155"/>
      <c r="O68" s="151">
        <f t="shared" si="2"/>
        <v>0</v>
      </c>
    </row>
    <row r="69" spans="1:15" ht="12.75" collapsed="1">
      <c r="A69" s="55">
        <v>110000</v>
      </c>
      <c r="B69" s="56" t="s">
        <v>136</v>
      </c>
      <c r="C69" s="168">
        <f>C70</f>
        <v>65</v>
      </c>
      <c r="D69" s="98"/>
      <c r="E69" s="98">
        <f aca="true" t="shared" si="11" ref="E69:M69">+E70+E71+E72</f>
        <v>0</v>
      </c>
      <c r="F69" s="98">
        <f t="shared" si="11"/>
        <v>0</v>
      </c>
      <c r="G69" s="98"/>
      <c r="H69" s="98">
        <f t="shared" si="11"/>
        <v>0</v>
      </c>
      <c r="I69" s="98">
        <f t="shared" si="11"/>
        <v>0</v>
      </c>
      <c r="J69" s="98">
        <f t="shared" si="11"/>
        <v>0</v>
      </c>
      <c r="K69" s="98">
        <f t="shared" si="11"/>
        <v>0</v>
      </c>
      <c r="L69" s="98">
        <f t="shared" si="11"/>
        <v>0</v>
      </c>
      <c r="M69" s="98">
        <f t="shared" si="11"/>
        <v>0</v>
      </c>
      <c r="N69" s="161"/>
      <c r="O69" s="151">
        <f t="shared" si="2"/>
        <v>65</v>
      </c>
    </row>
    <row r="70" spans="1:15" ht="22.5">
      <c r="A70" s="52" t="s">
        <v>172</v>
      </c>
      <c r="B70" s="106" t="s">
        <v>192</v>
      </c>
      <c r="C70" s="94">
        <v>65</v>
      </c>
      <c r="D70" s="57"/>
      <c r="E70" s="57"/>
      <c r="F70" s="57"/>
      <c r="G70" s="163"/>
      <c r="H70" s="94">
        <f>+I70+L70</f>
        <v>0</v>
      </c>
      <c r="I70" s="57"/>
      <c r="J70" s="57"/>
      <c r="K70" s="57"/>
      <c r="L70" s="162"/>
      <c r="M70" s="163"/>
      <c r="N70" s="114"/>
      <c r="O70" s="151">
        <f t="shared" si="2"/>
        <v>65</v>
      </c>
    </row>
    <row r="71" spans="1:15" ht="12" customHeight="1" hidden="1">
      <c r="A71" s="52"/>
      <c r="B71" s="53"/>
      <c r="C71" s="94">
        <f t="shared" si="10"/>
        <v>0</v>
      </c>
      <c r="D71" s="152"/>
      <c r="E71" s="152"/>
      <c r="F71" s="152"/>
      <c r="G71" s="152"/>
      <c r="H71" s="94">
        <f>+I71+L71</f>
        <v>0</v>
      </c>
      <c r="I71" s="152"/>
      <c r="J71" s="152"/>
      <c r="K71" s="152"/>
      <c r="L71" s="152"/>
      <c r="M71" s="152">
        <v>0</v>
      </c>
      <c r="N71" s="169"/>
      <c r="O71" s="151">
        <f t="shared" si="2"/>
        <v>0</v>
      </c>
    </row>
    <row r="72" spans="1:15" ht="12.75" hidden="1">
      <c r="A72" s="52" t="s">
        <v>137</v>
      </c>
      <c r="B72" s="53" t="s">
        <v>138</v>
      </c>
      <c r="C72" s="94">
        <f t="shared" si="10"/>
        <v>0</v>
      </c>
      <c r="D72" s="57"/>
      <c r="E72" s="57"/>
      <c r="F72" s="57"/>
      <c r="G72" s="163"/>
      <c r="H72" s="94">
        <f>+I72+L72</f>
        <v>0</v>
      </c>
      <c r="I72" s="57"/>
      <c r="J72" s="57"/>
      <c r="K72" s="57"/>
      <c r="L72" s="162"/>
      <c r="M72" s="163"/>
      <c r="N72" s="114"/>
      <c r="O72" s="151">
        <f t="shared" si="2"/>
        <v>0</v>
      </c>
    </row>
    <row r="73" spans="1:15" ht="12.75">
      <c r="A73" s="55">
        <v>120000</v>
      </c>
      <c r="B73" s="56" t="s">
        <v>139</v>
      </c>
      <c r="C73" s="168">
        <f>C74+C75</f>
        <v>0</v>
      </c>
      <c r="D73" s="98"/>
      <c r="E73" s="98">
        <f aca="true" t="shared" si="12" ref="E73:M73">SUM(E74:E75)</f>
        <v>0</v>
      </c>
      <c r="F73" s="98">
        <f t="shared" si="12"/>
        <v>0</v>
      </c>
      <c r="G73" s="98"/>
      <c r="H73" s="98">
        <f t="shared" si="12"/>
        <v>0</v>
      </c>
      <c r="I73" s="98">
        <f t="shared" si="12"/>
        <v>0</v>
      </c>
      <c r="J73" s="98">
        <f t="shared" si="12"/>
        <v>0</v>
      </c>
      <c r="K73" s="98">
        <f t="shared" si="12"/>
        <v>0</v>
      </c>
      <c r="L73" s="98">
        <f t="shared" si="12"/>
        <v>0</v>
      </c>
      <c r="M73" s="98">
        <f t="shared" si="12"/>
        <v>0</v>
      </c>
      <c r="N73" s="161"/>
      <c r="O73" s="151">
        <f t="shared" si="2"/>
        <v>0</v>
      </c>
    </row>
    <row r="74" spans="1:15" ht="12.75">
      <c r="A74" s="52" t="s">
        <v>140</v>
      </c>
      <c r="B74" s="53" t="s">
        <v>141</v>
      </c>
      <c r="C74" s="94"/>
      <c r="D74" s="57"/>
      <c r="E74" s="57"/>
      <c r="F74" s="57"/>
      <c r="G74" s="163"/>
      <c r="H74" s="94">
        <f>+I74+L74</f>
        <v>0</v>
      </c>
      <c r="I74" s="57"/>
      <c r="J74" s="57"/>
      <c r="K74" s="57"/>
      <c r="L74" s="162"/>
      <c r="M74" s="163"/>
      <c r="N74" s="114"/>
      <c r="O74" s="151">
        <f t="shared" si="2"/>
        <v>0</v>
      </c>
    </row>
    <row r="75" spans="1:15" ht="19.5" customHeight="1">
      <c r="A75" s="52">
        <v>120201</v>
      </c>
      <c r="B75" s="53" t="s">
        <v>142</v>
      </c>
      <c r="C75" s="94"/>
      <c r="D75" s="57"/>
      <c r="E75" s="57"/>
      <c r="F75" s="57"/>
      <c r="G75" s="163"/>
      <c r="H75" s="94">
        <f>+I75+L75</f>
        <v>0</v>
      </c>
      <c r="I75" s="57"/>
      <c r="J75" s="57"/>
      <c r="K75" s="57"/>
      <c r="L75" s="162"/>
      <c r="M75" s="163"/>
      <c r="N75" s="114"/>
      <c r="O75" s="151">
        <f t="shared" si="2"/>
        <v>0</v>
      </c>
    </row>
    <row r="76" spans="1:15" ht="12" customHeight="1">
      <c r="A76" s="55">
        <v>130000</v>
      </c>
      <c r="B76" s="56" t="s">
        <v>143</v>
      </c>
      <c r="C76" s="94">
        <f>C78</f>
        <v>517.8</v>
      </c>
      <c r="D76" s="98"/>
      <c r="E76" s="98">
        <f>E78</f>
        <v>214.3</v>
      </c>
      <c r="F76" s="98">
        <f>F78</f>
        <v>188</v>
      </c>
      <c r="G76" s="98"/>
      <c r="H76" s="98">
        <f aca="true" t="shared" si="13" ref="H76:M76">H78</f>
        <v>39.471</v>
      </c>
      <c r="I76" s="98">
        <f t="shared" si="13"/>
        <v>0</v>
      </c>
      <c r="J76" s="98">
        <f t="shared" si="13"/>
        <v>0</v>
      </c>
      <c r="K76" s="98">
        <f t="shared" si="13"/>
        <v>0</v>
      </c>
      <c r="L76" s="98">
        <f t="shared" si="13"/>
        <v>39.471</v>
      </c>
      <c r="M76" s="98">
        <f t="shared" si="13"/>
        <v>39.471</v>
      </c>
      <c r="N76" s="161"/>
      <c r="O76" s="151">
        <f t="shared" si="2"/>
        <v>557.271</v>
      </c>
    </row>
    <row r="77" spans="1:15" ht="1.5" customHeight="1">
      <c r="A77" s="52" t="s">
        <v>144</v>
      </c>
      <c r="B77" s="53" t="s">
        <v>145</v>
      </c>
      <c r="C77" s="94">
        <f t="shared" si="10"/>
        <v>0</v>
      </c>
      <c r="D77" s="152"/>
      <c r="E77" s="152"/>
      <c r="F77" s="152"/>
      <c r="G77" s="152"/>
      <c r="H77" s="152"/>
      <c r="I77" s="152">
        <f>SUM(I78:I81)</f>
        <v>0</v>
      </c>
      <c r="J77" s="152">
        <f>SUM(J78:J81)</f>
        <v>0</v>
      </c>
      <c r="K77" s="152">
        <f>SUM(K78:K81)</f>
        <v>0</v>
      </c>
      <c r="L77" s="152">
        <f>SUM(L78:L81)</f>
        <v>39.471</v>
      </c>
      <c r="M77" s="152">
        <f>SUM(M78:M81)</f>
        <v>39.471</v>
      </c>
      <c r="N77" s="169"/>
      <c r="O77" s="151">
        <f aca="true" t="shared" si="14" ref="O77:O98">C77+H77</f>
        <v>0</v>
      </c>
    </row>
    <row r="78" spans="1:15" ht="15" customHeight="1">
      <c r="A78" s="52" t="s">
        <v>221</v>
      </c>
      <c r="B78" s="53" t="s">
        <v>264</v>
      </c>
      <c r="C78" s="94">
        <v>517.8</v>
      </c>
      <c r="D78" s="57"/>
      <c r="E78" s="57">
        <v>214.3</v>
      </c>
      <c r="F78" s="57">
        <v>188</v>
      </c>
      <c r="G78" s="163"/>
      <c r="H78" s="152">
        <f>I78+L78</f>
        <v>39.471</v>
      </c>
      <c r="I78" s="57"/>
      <c r="J78" s="57"/>
      <c r="K78" s="57"/>
      <c r="L78" s="162">
        <v>39.471</v>
      </c>
      <c r="M78" s="162">
        <v>39.471</v>
      </c>
      <c r="N78" s="114"/>
      <c r="O78" s="151">
        <f t="shared" si="14"/>
        <v>557.271</v>
      </c>
    </row>
    <row r="79" spans="1:15" ht="0.75" customHeight="1">
      <c r="A79" s="52"/>
      <c r="B79" s="53"/>
      <c r="C79" s="94">
        <f t="shared" si="10"/>
        <v>0</v>
      </c>
      <c r="D79" s="170"/>
      <c r="E79" s="170"/>
      <c r="F79" s="170"/>
      <c r="G79" s="170"/>
      <c r="H79" s="152"/>
      <c r="I79" s="170"/>
      <c r="J79" s="170"/>
      <c r="K79" s="170"/>
      <c r="L79" s="171"/>
      <c r="M79" s="172"/>
      <c r="N79" s="173"/>
      <c r="O79" s="151">
        <f t="shared" si="14"/>
        <v>0</v>
      </c>
    </row>
    <row r="80" spans="1:15" ht="15" customHeight="1" hidden="1">
      <c r="A80" s="52"/>
      <c r="B80" s="53"/>
      <c r="C80" s="94">
        <f t="shared" si="10"/>
        <v>0</v>
      </c>
      <c r="D80" s="57"/>
      <c r="E80" s="57"/>
      <c r="F80" s="57"/>
      <c r="G80" s="163"/>
      <c r="H80" s="152"/>
      <c r="I80" s="57"/>
      <c r="J80" s="57"/>
      <c r="K80" s="57"/>
      <c r="L80" s="162"/>
      <c r="M80" s="163"/>
      <c r="N80" s="114"/>
      <c r="O80" s="151">
        <f t="shared" si="14"/>
        <v>0</v>
      </c>
    </row>
    <row r="81" spans="1:15" ht="12.75" customHeight="1" hidden="1">
      <c r="A81" s="52"/>
      <c r="B81" s="53"/>
      <c r="C81" s="94">
        <f t="shared" si="10"/>
        <v>0</v>
      </c>
      <c r="D81" s="57"/>
      <c r="E81" s="57"/>
      <c r="F81" s="57"/>
      <c r="G81" s="163"/>
      <c r="H81" s="152"/>
      <c r="I81" s="57"/>
      <c r="J81" s="57"/>
      <c r="K81" s="57"/>
      <c r="L81" s="162"/>
      <c r="M81" s="163"/>
      <c r="N81" s="114"/>
      <c r="O81" s="151">
        <f t="shared" si="14"/>
        <v>0</v>
      </c>
    </row>
    <row r="82" spans="1:15" ht="12.75">
      <c r="A82" s="55">
        <v>150000</v>
      </c>
      <c r="B82" s="56" t="s">
        <v>146</v>
      </c>
      <c r="C82" s="174">
        <f t="shared" si="10"/>
        <v>0</v>
      </c>
      <c r="D82" s="175"/>
      <c r="E82" s="175"/>
      <c r="F82" s="175"/>
      <c r="G82" s="175"/>
      <c r="H82" s="98">
        <f aca="true" t="shared" si="15" ref="H82:M82">H83+H84</f>
        <v>680.529</v>
      </c>
      <c r="I82" s="98">
        <f t="shared" si="15"/>
        <v>0</v>
      </c>
      <c r="J82" s="98">
        <f t="shared" si="15"/>
        <v>0</v>
      </c>
      <c r="K82" s="98">
        <f t="shared" si="15"/>
        <v>0</v>
      </c>
      <c r="L82" s="98">
        <f t="shared" si="15"/>
        <v>680.529</v>
      </c>
      <c r="M82" s="98">
        <f t="shared" si="15"/>
        <v>680.529</v>
      </c>
      <c r="N82" s="161"/>
      <c r="O82" s="151">
        <f t="shared" si="14"/>
        <v>680.529</v>
      </c>
    </row>
    <row r="83" spans="1:15" ht="12" customHeight="1">
      <c r="A83" s="62" t="s">
        <v>147</v>
      </c>
      <c r="B83" s="63" t="s">
        <v>14</v>
      </c>
      <c r="C83" s="94"/>
      <c r="D83" s="136"/>
      <c r="E83" s="136" t="s">
        <v>148</v>
      </c>
      <c r="F83" s="136" t="s">
        <v>148</v>
      </c>
      <c r="G83" s="176"/>
      <c r="H83" s="152">
        <f>I83+L83</f>
        <v>680.529</v>
      </c>
      <c r="I83" s="136"/>
      <c r="J83" s="136"/>
      <c r="K83" s="136"/>
      <c r="L83" s="177">
        <v>680.529</v>
      </c>
      <c r="M83" s="177">
        <v>680.529</v>
      </c>
      <c r="N83" s="177"/>
      <c r="O83" s="151">
        <f t="shared" si="14"/>
        <v>680.529</v>
      </c>
    </row>
    <row r="84" spans="1:15" ht="3.75" customHeight="1" hidden="1">
      <c r="A84" s="62" t="s">
        <v>176</v>
      </c>
      <c r="B84" s="104" t="s">
        <v>193</v>
      </c>
      <c r="C84" s="94"/>
      <c r="D84" s="136"/>
      <c r="E84" s="136" t="s">
        <v>148</v>
      </c>
      <c r="F84" s="136" t="s">
        <v>148</v>
      </c>
      <c r="G84" s="176"/>
      <c r="H84" s="152">
        <f>I84+L84</f>
        <v>0</v>
      </c>
      <c r="I84" s="136"/>
      <c r="J84" s="136"/>
      <c r="K84" s="136"/>
      <c r="L84" s="177"/>
      <c r="M84" s="177"/>
      <c r="N84" s="177"/>
      <c r="O84" s="151">
        <f t="shared" si="14"/>
        <v>0</v>
      </c>
    </row>
    <row r="85" spans="1:15" ht="12.75" customHeight="1">
      <c r="A85" s="62"/>
      <c r="B85" s="63"/>
      <c r="C85" s="94">
        <f>D85+G85</f>
        <v>0</v>
      </c>
      <c r="D85" s="136"/>
      <c r="E85" s="136"/>
      <c r="F85" s="136"/>
      <c r="G85" s="176"/>
      <c r="H85" s="152">
        <f>I85+L85</f>
        <v>0</v>
      </c>
      <c r="I85" s="136"/>
      <c r="J85" s="136"/>
      <c r="K85" s="136"/>
      <c r="L85" s="177"/>
      <c r="M85" s="177"/>
      <c r="N85" s="177"/>
      <c r="O85" s="151">
        <f t="shared" si="14"/>
        <v>0</v>
      </c>
    </row>
    <row r="86" spans="1:15" ht="12.75" customHeight="1">
      <c r="A86" s="55" t="s">
        <v>149</v>
      </c>
      <c r="B86" s="64" t="s">
        <v>174</v>
      </c>
      <c r="C86" s="174">
        <f>C87</f>
        <v>400</v>
      </c>
      <c r="D86" s="175"/>
      <c r="E86" s="175">
        <f>E87</f>
        <v>0</v>
      </c>
      <c r="F86" s="175">
        <f>F87</f>
        <v>0</v>
      </c>
      <c r="G86" s="175"/>
      <c r="H86" s="98">
        <f aca="true" t="shared" si="16" ref="H86:M86">H87</f>
        <v>30.5</v>
      </c>
      <c r="I86" s="98">
        <f t="shared" si="16"/>
        <v>30.5</v>
      </c>
      <c r="J86" s="98">
        <f t="shared" si="16"/>
        <v>0</v>
      </c>
      <c r="K86" s="98">
        <f t="shared" si="16"/>
        <v>0</v>
      </c>
      <c r="L86" s="98">
        <f t="shared" si="16"/>
        <v>0</v>
      </c>
      <c r="M86" s="98">
        <f t="shared" si="16"/>
        <v>0</v>
      </c>
      <c r="N86" s="161"/>
      <c r="O86" s="151">
        <f t="shared" si="14"/>
        <v>430.5</v>
      </c>
    </row>
    <row r="87" spans="1:15" ht="20.25" customHeight="1">
      <c r="A87" s="62" t="s">
        <v>171</v>
      </c>
      <c r="B87" s="105" t="s">
        <v>194</v>
      </c>
      <c r="C87" s="94">
        <v>400</v>
      </c>
      <c r="D87" s="136"/>
      <c r="E87" s="175"/>
      <c r="F87" s="175"/>
      <c r="G87" s="165"/>
      <c r="H87" s="152">
        <f>I87+L87</f>
        <v>30.5</v>
      </c>
      <c r="I87" s="175">
        <v>30.5</v>
      </c>
      <c r="J87" s="175"/>
      <c r="K87" s="175"/>
      <c r="L87" s="161"/>
      <c r="M87" s="161"/>
      <c r="N87" s="161"/>
      <c r="O87" s="151">
        <f t="shared" si="14"/>
        <v>430.5</v>
      </c>
    </row>
    <row r="88" spans="1:15" ht="9.75" customHeight="1" hidden="1" outlineLevel="1">
      <c r="A88" s="55">
        <v>180000</v>
      </c>
      <c r="B88" s="56" t="s">
        <v>150</v>
      </c>
      <c r="C88" s="94">
        <f aca="true" t="shared" si="17" ref="C88:C106">+D88+G88</f>
        <v>0</v>
      </c>
      <c r="D88" s="164"/>
      <c r="E88" s="164">
        <f aca="true" t="shared" si="18" ref="E88:M88">+E89</f>
        <v>0</v>
      </c>
      <c r="F88" s="164">
        <f t="shared" si="18"/>
        <v>0</v>
      </c>
      <c r="G88" s="165"/>
      <c r="H88" s="98">
        <f>+H89</f>
        <v>0</v>
      </c>
      <c r="I88" s="164">
        <f t="shared" si="18"/>
        <v>0</v>
      </c>
      <c r="J88" s="164">
        <f t="shared" si="18"/>
        <v>0</v>
      </c>
      <c r="K88" s="164">
        <f t="shared" si="18"/>
        <v>0</v>
      </c>
      <c r="L88" s="164">
        <f t="shared" si="18"/>
        <v>0</v>
      </c>
      <c r="M88" s="165">
        <f t="shared" si="18"/>
        <v>0</v>
      </c>
      <c r="N88" s="99"/>
      <c r="O88" s="151">
        <f t="shared" si="14"/>
        <v>0</v>
      </c>
    </row>
    <row r="89" spans="1:15" ht="9.75" customHeight="1" hidden="1" outlineLevel="1">
      <c r="A89" s="52">
        <v>180109</v>
      </c>
      <c r="B89" s="53" t="s">
        <v>151</v>
      </c>
      <c r="C89" s="94">
        <f t="shared" si="17"/>
        <v>0</v>
      </c>
      <c r="D89" s="153"/>
      <c r="E89" s="153"/>
      <c r="F89" s="153"/>
      <c r="G89" s="154"/>
      <c r="H89" s="152">
        <f>+I89+L89</f>
        <v>0</v>
      </c>
      <c r="I89" s="153"/>
      <c r="J89" s="153"/>
      <c r="K89" s="153"/>
      <c r="L89" s="153"/>
      <c r="M89" s="154"/>
      <c r="N89" s="155"/>
      <c r="O89" s="151">
        <f t="shared" si="14"/>
        <v>0</v>
      </c>
    </row>
    <row r="90" spans="1:15" ht="27" customHeight="1" outlineLevel="1">
      <c r="A90" s="55">
        <v>200000</v>
      </c>
      <c r="B90" s="56" t="s">
        <v>152</v>
      </c>
      <c r="C90" s="94">
        <f t="shared" si="17"/>
        <v>0</v>
      </c>
      <c r="D90" s="164"/>
      <c r="E90" s="164">
        <f>+E92</f>
        <v>0</v>
      </c>
      <c r="F90" s="164">
        <f>+F92</f>
        <v>0</v>
      </c>
      <c r="G90" s="165"/>
      <c r="H90" s="164">
        <f aca="true" t="shared" si="19" ref="H90:M90">H91+H92</f>
        <v>40</v>
      </c>
      <c r="I90" s="164">
        <f t="shared" si="19"/>
        <v>40</v>
      </c>
      <c r="J90" s="164">
        <f t="shared" si="19"/>
        <v>0</v>
      </c>
      <c r="K90" s="164">
        <f t="shared" si="19"/>
        <v>0</v>
      </c>
      <c r="L90" s="164">
        <f t="shared" si="19"/>
        <v>0</v>
      </c>
      <c r="M90" s="164">
        <f t="shared" si="19"/>
        <v>0</v>
      </c>
      <c r="N90" s="161"/>
      <c r="O90" s="151">
        <f t="shared" si="14"/>
        <v>40</v>
      </c>
    </row>
    <row r="91" spans="1:15" ht="0.75" customHeight="1" outlineLevel="1">
      <c r="A91" s="62" t="s">
        <v>184</v>
      </c>
      <c r="B91" s="107" t="s">
        <v>185</v>
      </c>
      <c r="C91" s="94"/>
      <c r="D91" s="164"/>
      <c r="E91" s="164"/>
      <c r="F91" s="164"/>
      <c r="G91" s="165"/>
      <c r="H91" s="152">
        <f>+I91+L91</f>
        <v>0</v>
      </c>
      <c r="I91" s="164"/>
      <c r="J91" s="164"/>
      <c r="K91" s="164"/>
      <c r="L91" s="164"/>
      <c r="M91" s="165"/>
      <c r="N91" s="99"/>
      <c r="O91" s="151">
        <f t="shared" si="14"/>
        <v>0</v>
      </c>
    </row>
    <row r="92" spans="1:15" ht="21" customHeight="1" outlineLevel="1">
      <c r="A92" s="52" t="s">
        <v>173</v>
      </c>
      <c r="B92" s="107" t="s">
        <v>195</v>
      </c>
      <c r="C92" s="94">
        <f t="shared" si="17"/>
        <v>0</v>
      </c>
      <c r="D92" s="153"/>
      <c r="E92" s="153"/>
      <c r="F92" s="153"/>
      <c r="G92" s="154"/>
      <c r="H92" s="152">
        <f>+I92+L92</f>
        <v>40</v>
      </c>
      <c r="I92" s="153">
        <v>40</v>
      </c>
      <c r="J92" s="153"/>
      <c r="K92" s="153"/>
      <c r="L92" s="153"/>
      <c r="M92" s="154"/>
      <c r="N92" s="155"/>
      <c r="O92" s="151">
        <f t="shared" si="14"/>
        <v>40</v>
      </c>
    </row>
    <row r="93" spans="1:15" s="65" customFormat="1" ht="13.5" customHeight="1" hidden="1" outlineLevel="1">
      <c r="A93" s="55" t="s">
        <v>153</v>
      </c>
      <c r="B93" s="56" t="s">
        <v>18</v>
      </c>
      <c r="C93" s="94">
        <f t="shared" si="17"/>
        <v>0</v>
      </c>
      <c r="D93" s="164"/>
      <c r="E93" s="164"/>
      <c r="F93" s="164"/>
      <c r="G93" s="178"/>
      <c r="H93" s="98">
        <f>+I93+L93</f>
        <v>0</v>
      </c>
      <c r="I93" s="164"/>
      <c r="J93" s="164"/>
      <c r="K93" s="164"/>
      <c r="L93" s="164"/>
      <c r="M93" s="178"/>
      <c r="N93" s="161"/>
      <c r="O93" s="151">
        <f t="shared" si="14"/>
        <v>0</v>
      </c>
    </row>
    <row r="94" spans="1:15" ht="12.75" collapsed="1">
      <c r="A94" s="55">
        <v>250000</v>
      </c>
      <c r="B94" s="56" t="s">
        <v>154</v>
      </c>
      <c r="C94" s="179">
        <f>SUM(C95:C98)+C103+C105+C106</f>
        <v>2266</v>
      </c>
      <c r="D94" s="179"/>
      <c r="E94" s="179">
        <f aca="true" t="shared" si="20" ref="E94:M94">SUM(E95:E98)+E103</f>
        <v>0</v>
      </c>
      <c r="F94" s="179">
        <f t="shared" si="20"/>
        <v>0</v>
      </c>
      <c r="G94" s="179"/>
      <c r="H94" s="164">
        <f t="shared" si="20"/>
        <v>5</v>
      </c>
      <c r="I94" s="164">
        <f t="shared" si="20"/>
        <v>0</v>
      </c>
      <c r="J94" s="164">
        <f t="shared" si="20"/>
        <v>0</v>
      </c>
      <c r="K94" s="164">
        <f t="shared" si="20"/>
        <v>0</v>
      </c>
      <c r="L94" s="164">
        <f t="shared" si="20"/>
        <v>5</v>
      </c>
      <c r="M94" s="164">
        <f t="shared" si="20"/>
        <v>5</v>
      </c>
      <c r="N94" s="161"/>
      <c r="O94" s="151">
        <f t="shared" si="14"/>
        <v>2271</v>
      </c>
    </row>
    <row r="95" spans="1:15" ht="12.75">
      <c r="A95" s="52">
        <v>250102</v>
      </c>
      <c r="B95" s="54" t="s">
        <v>15</v>
      </c>
      <c r="C95" s="113">
        <v>5</v>
      </c>
      <c r="D95" s="113"/>
      <c r="E95" s="113"/>
      <c r="F95" s="113"/>
      <c r="G95" s="113"/>
      <c r="H95" s="94">
        <f>+I95+L95</f>
        <v>0</v>
      </c>
      <c r="I95" s="57"/>
      <c r="J95" s="57"/>
      <c r="K95" s="57"/>
      <c r="L95" s="162"/>
      <c r="M95" s="163"/>
      <c r="N95" s="114"/>
      <c r="O95" s="151">
        <f t="shared" si="14"/>
        <v>5</v>
      </c>
    </row>
    <row r="96" spans="1:15" ht="13.5" customHeight="1">
      <c r="A96" s="66" t="s">
        <v>155</v>
      </c>
      <c r="B96" s="108" t="s">
        <v>196</v>
      </c>
      <c r="C96" s="113">
        <v>2245.614</v>
      </c>
      <c r="D96" s="113"/>
      <c r="E96" s="113"/>
      <c r="F96" s="113"/>
      <c r="G96" s="113"/>
      <c r="H96" s="94"/>
      <c r="I96" s="57"/>
      <c r="J96" s="57"/>
      <c r="K96" s="57"/>
      <c r="L96" s="162"/>
      <c r="M96" s="163"/>
      <c r="N96" s="114"/>
      <c r="O96" s="151">
        <f t="shared" si="14"/>
        <v>2245.614</v>
      </c>
    </row>
    <row r="97" spans="1:15" ht="21.75" customHeight="1">
      <c r="A97" s="66" t="s">
        <v>204</v>
      </c>
      <c r="B97" s="137" t="s">
        <v>303</v>
      </c>
      <c r="C97" s="113">
        <f>+D97+G97</f>
        <v>0</v>
      </c>
      <c r="D97" s="113"/>
      <c r="E97" s="113"/>
      <c r="F97" s="113"/>
      <c r="G97" s="113"/>
      <c r="H97" s="94">
        <f>+I97+L97</f>
        <v>5</v>
      </c>
      <c r="I97" s="57"/>
      <c r="J97" s="57"/>
      <c r="K97" s="57"/>
      <c r="L97" s="162">
        <v>5</v>
      </c>
      <c r="M97" s="163">
        <v>5</v>
      </c>
      <c r="N97" s="114"/>
      <c r="O97" s="151">
        <f t="shared" si="14"/>
        <v>5</v>
      </c>
    </row>
    <row r="98" spans="1:15" ht="13.5" customHeight="1">
      <c r="A98" s="67" t="s">
        <v>158</v>
      </c>
      <c r="B98" s="68" t="s">
        <v>124</v>
      </c>
      <c r="C98" s="115">
        <v>15.386</v>
      </c>
      <c r="D98" s="113"/>
      <c r="E98" s="113"/>
      <c r="F98" s="113">
        <f aca="true" t="shared" si="21" ref="F98:M98">SUM(F99:F102)</f>
        <v>0</v>
      </c>
      <c r="G98" s="113"/>
      <c r="H98" s="113">
        <f t="shared" si="21"/>
        <v>0</v>
      </c>
      <c r="I98" s="113">
        <f t="shared" si="21"/>
        <v>0</v>
      </c>
      <c r="J98" s="113">
        <f t="shared" si="21"/>
        <v>0</v>
      </c>
      <c r="K98" s="113">
        <f t="shared" si="21"/>
        <v>0</v>
      </c>
      <c r="L98" s="113">
        <f t="shared" si="21"/>
        <v>0</v>
      </c>
      <c r="M98" s="113">
        <f t="shared" si="21"/>
        <v>0</v>
      </c>
      <c r="N98" s="180"/>
      <c r="O98" s="151">
        <f t="shared" si="14"/>
        <v>15.386</v>
      </c>
    </row>
    <row r="99" spans="1:15" ht="0.75" customHeight="1">
      <c r="A99" s="67"/>
      <c r="B99" s="68"/>
      <c r="C99" s="94">
        <f t="shared" si="17"/>
        <v>0</v>
      </c>
      <c r="D99" s="57"/>
      <c r="E99" s="57"/>
      <c r="F99" s="57"/>
      <c r="G99" s="163"/>
      <c r="H99" s="94"/>
      <c r="I99" s="57"/>
      <c r="J99" s="57"/>
      <c r="K99" s="57"/>
      <c r="L99" s="162"/>
      <c r="M99" s="163"/>
      <c r="N99" s="114"/>
      <c r="O99" s="114">
        <f aca="true" t="shared" si="22" ref="O99:O106">+C99+H99</f>
        <v>0</v>
      </c>
    </row>
    <row r="100" spans="1:15" ht="12.75" customHeight="1" hidden="1">
      <c r="A100" s="67"/>
      <c r="B100" s="68"/>
      <c r="C100" s="94">
        <f t="shared" si="17"/>
        <v>0</v>
      </c>
      <c r="D100" s="57"/>
      <c r="E100" s="57"/>
      <c r="F100" s="57"/>
      <c r="G100" s="163"/>
      <c r="H100" s="94"/>
      <c r="I100" s="57"/>
      <c r="J100" s="57"/>
      <c r="K100" s="57"/>
      <c r="L100" s="162"/>
      <c r="M100" s="163"/>
      <c r="N100" s="114"/>
      <c r="O100" s="114">
        <f t="shared" si="22"/>
        <v>0</v>
      </c>
    </row>
    <row r="101" spans="1:15" ht="12.75" customHeight="1" hidden="1">
      <c r="A101" s="67"/>
      <c r="B101" s="68"/>
      <c r="C101" s="94">
        <f t="shared" si="17"/>
        <v>0</v>
      </c>
      <c r="D101" s="57"/>
      <c r="E101" s="57"/>
      <c r="F101" s="57"/>
      <c r="G101" s="163"/>
      <c r="H101" s="94"/>
      <c r="I101" s="57"/>
      <c r="J101" s="57"/>
      <c r="K101" s="57"/>
      <c r="L101" s="162"/>
      <c r="M101" s="163"/>
      <c r="N101" s="114"/>
      <c r="O101" s="114">
        <f t="shared" si="22"/>
        <v>0</v>
      </c>
    </row>
    <row r="102" spans="1:15" ht="12.75" customHeight="1" hidden="1">
      <c r="A102" s="67"/>
      <c r="B102" s="68"/>
      <c r="C102" s="94">
        <f t="shared" si="17"/>
        <v>0</v>
      </c>
      <c r="D102" s="57"/>
      <c r="E102" s="57"/>
      <c r="F102" s="57"/>
      <c r="G102" s="163"/>
      <c r="H102" s="94"/>
      <c r="I102" s="57"/>
      <c r="J102" s="57"/>
      <c r="K102" s="57"/>
      <c r="L102" s="162"/>
      <c r="M102" s="163"/>
      <c r="N102" s="114"/>
      <c r="O102" s="114">
        <f t="shared" si="22"/>
        <v>0</v>
      </c>
    </row>
    <row r="103" spans="1:15" ht="12.75" hidden="1">
      <c r="A103" s="59" t="s">
        <v>159</v>
      </c>
      <c r="B103" s="54" t="s">
        <v>160</v>
      </c>
      <c r="C103" s="94">
        <f t="shared" si="17"/>
        <v>0</v>
      </c>
      <c r="D103" s="57"/>
      <c r="E103" s="57"/>
      <c r="F103" s="57"/>
      <c r="G103" s="163"/>
      <c r="H103" s="94"/>
      <c r="I103" s="57"/>
      <c r="J103" s="57"/>
      <c r="K103" s="57"/>
      <c r="L103" s="162"/>
      <c r="M103" s="163"/>
      <c r="N103" s="114"/>
      <c r="O103" s="114">
        <f t="shared" si="22"/>
        <v>0</v>
      </c>
    </row>
    <row r="104" spans="1:15" ht="25.5" customHeight="1" hidden="1" outlineLevel="1">
      <c r="A104" s="69" t="s">
        <v>156</v>
      </c>
      <c r="B104" s="70" t="s">
        <v>157</v>
      </c>
      <c r="C104" s="94">
        <f t="shared" si="17"/>
        <v>0</v>
      </c>
      <c r="D104" s="181"/>
      <c r="E104" s="181"/>
      <c r="F104" s="181"/>
      <c r="G104" s="182"/>
      <c r="H104" s="183"/>
      <c r="I104" s="181"/>
      <c r="J104" s="181"/>
      <c r="K104" s="181"/>
      <c r="L104" s="181"/>
      <c r="M104" s="182"/>
      <c r="N104" s="184"/>
      <c r="O104" s="114">
        <f t="shared" si="22"/>
        <v>0</v>
      </c>
    </row>
    <row r="105" spans="1:15" ht="12.75" customHeight="1" hidden="1" outlineLevel="1">
      <c r="A105" s="71" t="s">
        <v>161</v>
      </c>
      <c r="B105" s="72" t="s">
        <v>162</v>
      </c>
      <c r="C105" s="94">
        <f t="shared" si="17"/>
        <v>0</v>
      </c>
      <c r="D105" s="185"/>
      <c r="E105" s="185"/>
      <c r="F105" s="185"/>
      <c r="G105" s="186"/>
      <c r="H105" s="187"/>
      <c r="I105" s="185"/>
      <c r="J105" s="185"/>
      <c r="K105" s="185"/>
      <c r="L105" s="185"/>
      <c r="M105" s="186"/>
      <c r="N105" s="188"/>
      <c r="O105" s="114">
        <f t="shared" si="22"/>
        <v>0</v>
      </c>
    </row>
    <row r="106" spans="1:15" ht="12.75" customHeight="1" hidden="1" outlineLevel="1">
      <c r="A106" s="71" t="s">
        <v>163</v>
      </c>
      <c r="B106" s="72" t="s">
        <v>164</v>
      </c>
      <c r="C106" s="94">
        <f t="shared" si="17"/>
        <v>0</v>
      </c>
      <c r="D106" s="185"/>
      <c r="E106" s="185"/>
      <c r="F106" s="185"/>
      <c r="G106" s="186"/>
      <c r="H106" s="187"/>
      <c r="I106" s="185"/>
      <c r="J106" s="185"/>
      <c r="K106" s="185"/>
      <c r="L106" s="185"/>
      <c r="M106" s="186"/>
      <c r="N106" s="188"/>
      <c r="O106" s="114">
        <f t="shared" si="22"/>
        <v>0</v>
      </c>
    </row>
    <row r="107" spans="1:16" ht="12.75" collapsed="1">
      <c r="A107" s="73"/>
      <c r="B107" s="74" t="s">
        <v>165</v>
      </c>
      <c r="C107" s="174">
        <f>C12+C22+C31+C35+C62+C69+C73+C76+C82+C85+C86+C90+C94+C93</f>
        <v>11965</v>
      </c>
      <c r="D107" s="174"/>
      <c r="E107" s="174">
        <f>E12+E22+E31+E35+E62+E69+E73+E76+E82+E85+E86+E90+E94+E93</f>
        <v>4129.1</v>
      </c>
      <c r="F107" s="174">
        <f>F12+F22+F31+F35+F62+F69+F73+F76+F82+F85+F86+F90+F94+F93</f>
        <v>1335</v>
      </c>
      <c r="G107" s="174"/>
      <c r="H107" s="174">
        <f aca="true" t="shared" si="23" ref="H107:M107">H12+H22+H31+H35+H62+H69+H73+H76+H82+H90+H94+H93+H86</f>
        <v>2582.1</v>
      </c>
      <c r="I107" s="174">
        <f t="shared" si="23"/>
        <v>1757.1</v>
      </c>
      <c r="J107" s="174">
        <f t="shared" si="23"/>
        <v>288.6</v>
      </c>
      <c r="K107" s="174">
        <f t="shared" si="23"/>
        <v>90.8</v>
      </c>
      <c r="L107" s="174">
        <f t="shared" si="23"/>
        <v>825</v>
      </c>
      <c r="M107" s="174">
        <f t="shared" si="23"/>
        <v>825</v>
      </c>
      <c r="N107" s="174"/>
      <c r="O107" s="174">
        <f>O12+O22+O31+O35+O62+O69+O73+O76+O82+O85+O86+O90+O94+O93</f>
        <v>14547.100000000002</v>
      </c>
      <c r="P107" s="75"/>
    </row>
    <row r="108" spans="2:15" ht="12.75">
      <c r="B108" s="42" t="s">
        <v>168</v>
      </c>
      <c r="C108" s="42"/>
      <c r="H108" s="75"/>
      <c r="J108" s="77" t="s">
        <v>227</v>
      </c>
      <c r="O108" s="75"/>
    </row>
  </sheetData>
  <sheetProtection/>
  <mergeCells count="22">
    <mergeCell ref="B6:B10"/>
    <mergeCell ref="J8:J10"/>
    <mergeCell ref="F8:F10"/>
    <mergeCell ref="L1:M1"/>
    <mergeCell ref="L2:O2"/>
    <mergeCell ref="A4:O4"/>
    <mergeCell ref="O6:O10"/>
    <mergeCell ref="C7:C10"/>
    <mergeCell ref="A6:A10"/>
    <mergeCell ref="C6:G6"/>
    <mergeCell ref="N8:N10"/>
    <mergeCell ref="G7:G10"/>
    <mergeCell ref="K8:K10"/>
    <mergeCell ref="L7:L10"/>
    <mergeCell ref="I7:I10"/>
    <mergeCell ref="H7:H10"/>
    <mergeCell ref="E7:F7"/>
    <mergeCell ref="M7:M10"/>
    <mergeCell ref="E8:E10"/>
    <mergeCell ref="H6:M6"/>
    <mergeCell ref="J7:K7"/>
    <mergeCell ref="D7:D10"/>
  </mergeCells>
  <printOptions horizontalCentered="1"/>
  <pageMargins left="0" right="0" top="0.1968503937007874" bottom="0.1968503937007874" header="0.5118110236220472" footer="0.11811023622047245"/>
  <pageSetup firstPageNumber="6" useFirstPageNumber="1" fitToHeight="3" horizontalDpi="600" verticalDpi="600" orientation="landscape" paperSize="9" scale="76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C6" sqref="C6:C8"/>
    </sheetView>
  </sheetViews>
  <sheetFormatPr defaultColWidth="9.00390625" defaultRowHeight="12.75"/>
  <cols>
    <col min="1" max="1" width="12.625" style="0" customWidth="1"/>
    <col min="2" max="2" width="30.50390625" style="0" customWidth="1"/>
    <col min="3" max="3" width="39.375" style="0" customWidth="1"/>
    <col min="4" max="4" width="15.125" style="0" customWidth="1"/>
    <col min="5" max="5" width="16.875" style="0" customWidth="1"/>
    <col min="6" max="6" width="14.375" style="0" customWidth="1"/>
    <col min="7" max="7" width="13.875" style="0" customWidth="1"/>
  </cols>
  <sheetData>
    <row r="1" ht="12.75">
      <c r="F1" t="s">
        <v>311</v>
      </c>
    </row>
    <row r="2" ht="12.75">
      <c r="F2" t="s">
        <v>170</v>
      </c>
    </row>
    <row r="3" ht="12.75">
      <c r="F3" t="s">
        <v>307</v>
      </c>
    </row>
    <row r="4" spans="2:13" ht="12.75">
      <c r="B4" s="235" t="s">
        <v>293</v>
      </c>
      <c r="C4" s="235"/>
      <c r="D4" s="235"/>
      <c r="E4" s="235"/>
      <c r="F4" s="1"/>
      <c r="G4" s="109"/>
      <c r="H4" s="109"/>
      <c r="I4" s="109"/>
      <c r="J4" s="109"/>
      <c r="K4" s="109"/>
      <c r="L4" s="109"/>
      <c r="M4" s="109"/>
    </row>
    <row r="5" ht="12.75">
      <c r="G5" t="s">
        <v>200</v>
      </c>
    </row>
    <row r="6" spans="1:7" ht="41.25" customHeight="1">
      <c r="A6" s="190" t="s">
        <v>242</v>
      </c>
      <c r="B6" s="189" t="s">
        <v>241</v>
      </c>
      <c r="C6" s="234" t="s">
        <v>197</v>
      </c>
      <c r="D6" s="234" t="s">
        <v>243</v>
      </c>
      <c r="E6" s="234" t="s">
        <v>244</v>
      </c>
      <c r="F6" s="234" t="s">
        <v>245</v>
      </c>
      <c r="G6" s="234" t="s">
        <v>198</v>
      </c>
    </row>
    <row r="7" spans="1:7" ht="12" customHeight="1">
      <c r="A7" s="236" t="s">
        <v>232</v>
      </c>
      <c r="B7" s="238" t="s">
        <v>233</v>
      </c>
      <c r="C7" s="234"/>
      <c r="D7" s="234"/>
      <c r="E7" s="234"/>
      <c r="F7" s="234"/>
      <c r="G7" s="234"/>
    </row>
    <row r="8" spans="1:7" ht="33" customHeight="1">
      <c r="A8" s="237"/>
      <c r="B8" s="239"/>
      <c r="C8" s="234"/>
      <c r="D8" s="234"/>
      <c r="E8" s="234"/>
      <c r="F8" s="234"/>
      <c r="G8" s="234"/>
    </row>
    <row r="9" spans="1:7" ht="12.75">
      <c r="A9" s="3" t="s">
        <v>199</v>
      </c>
      <c r="B9" s="110" t="s">
        <v>246</v>
      </c>
      <c r="C9" s="110"/>
      <c r="D9" s="110"/>
      <c r="E9" s="110"/>
      <c r="F9" s="110"/>
      <c r="G9" s="110"/>
    </row>
    <row r="10" spans="1:7" ht="23.25" customHeight="1">
      <c r="A10" s="3">
        <v>150101</v>
      </c>
      <c r="B10" s="110" t="s">
        <v>14</v>
      </c>
      <c r="C10" s="111" t="s">
        <v>273</v>
      </c>
      <c r="D10" s="110">
        <v>32.403</v>
      </c>
      <c r="E10" s="110"/>
      <c r="F10" s="110"/>
      <c r="G10" s="192">
        <v>1.62</v>
      </c>
    </row>
    <row r="11" spans="1:7" ht="12.75">
      <c r="A11" s="3"/>
      <c r="B11" s="110"/>
      <c r="C11" s="111" t="s">
        <v>274</v>
      </c>
      <c r="D11" s="110">
        <v>49.336</v>
      </c>
      <c r="E11" s="110"/>
      <c r="F11" s="110"/>
      <c r="G11" s="110">
        <v>3.821</v>
      </c>
    </row>
    <row r="12" spans="1:7" ht="25.5">
      <c r="A12" s="3"/>
      <c r="B12" s="110"/>
      <c r="C12" s="111" t="s">
        <v>275</v>
      </c>
      <c r="D12" s="110">
        <v>27.764</v>
      </c>
      <c r="E12" s="110"/>
      <c r="F12" s="110"/>
      <c r="G12" s="192">
        <v>3.74</v>
      </c>
    </row>
    <row r="13" spans="1:7" ht="25.5" customHeight="1">
      <c r="A13" s="202"/>
      <c r="B13" s="111"/>
      <c r="C13" s="111" t="s">
        <v>276</v>
      </c>
      <c r="D13" s="110">
        <v>23.351</v>
      </c>
      <c r="E13" s="110"/>
      <c r="F13" s="110"/>
      <c r="G13" s="110">
        <v>14.348</v>
      </c>
    </row>
    <row r="14" spans="1:7" ht="25.5" customHeight="1">
      <c r="A14" s="3"/>
      <c r="B14" s="111"/>
      <c r="C14" s="111" t="s">
        <v>277</v>
      </c>
      <c r="D14" s="192">
        <v>30</v>
      </c>
      <c r="E14" s="110"/>
      <c r="F14" s="110"/>
      <c r="G14" s="192">
        <v>30</v>
      </c>
    </row>
    <row r="15" spans="1:7" ht="25.5" customHeight="1">
      <c r="A15" s="3"/>
      <c r="B15" s="111"/>
      <c r="C15" s="111" t="s">
        <v>278</v>
      </c>
      <c r="D15" s="192">
        <v>20</v>
      </c>
      <c r="E15" s="110"/>
      <c r="F15" s="110"/>
      <c r="G15" s="192">
        <v>20</v>
      </c>
    </row>
    <row r="16" spans="1:7" ht="25.5" customHeight="1">
      <c r="A16" s="3"/>
      <c r="B16" s="111"/>
      <c r="C16" s="111" t="s">
        <v>279</v>
      </c>
      <c r="D16" s="192">
        <v>40</v>
      </c>
      <c r="E16" s="110"/>
      <c r="F16" s="110"/>
      <c r="G16" s="192">
        <v>40</v>
      </c>
    </row>
    <row r="17" spans="1:7" ht="25.5" customHeight="1">
      <c r="A17" s="3"/>
      <c r="B17" s="111"/>
      <c r="C17" s="111" t="s">
        <v>280</v>
      </c>
      <c r="D17" s="192">
        <v>30</v>
      </c>
      <c r="E17" s="110"/>
      <c r="F17" s="110"/>
      <c r="G17" s="192">
        <v>30</v>
      </c>
    </row>
    <row r="18" spans="1:7" ht="25.5" customHeight="1">
      <c r="A18" s="3"/>
      <c r="B18" s="111"/>
      <c r="C18" s="111" t="s">
        <v>281</v>
      </c>
      <c r="D18" s="192">
        <v>75</v>
      </c>
      <c r="E18" s="110"/>
      <c r="F18" s="110"/>
      <c r="G18" s="192">
        <v>75</v>
      </c>
    </row>
    <row r="19" spans="1:7" ht="40.5" customHeight="1">
      <c r="A19" s="3"/>
      <c r="B19" s="111"/>
      <c r="C19" s="111" t="s">
        <v>282</v>
      </c>
      <c r="D19" s="192">
        <v>50</v>
      </c>
      <c r="E19" s="110"/>
      <c r="F19" s="110"/>
      <c r="G19" s="192">
        <v>50</v>
      </c>
    </row>
    <row r="20" spans="1:7" ht="25.5" customHeight="1">
      <c r="A20" s="3"/>
      <c r="B20" s="111"/>
      <c r="C20" s="111" t="s">
        <v>283</v>
      </c>
      <c r="D20" s="192">
        <v>35</v>
      </c>
      <c r="E20" s="110"/>
      <c r="F20" s="110"/>
      <c r="G20" s="192">
        <v>35</v>
      </c>
    </row>
    <row r="21" spans="1:7" ht="25.5" customHeight="1">
      <c r="A21" s="3"/>
      <c r="B21" s="111"/>
      <c r="C21" s="111" t="s">
        <v>284</v>
      </c>
      <c r="D21" s="192">
        <v>78</v>
      </c>
      <c r="E21" s="110"/>
      <c r="F21" s="110"/>
      <c r="G21" s="192">
        <v>78</v>
      </c>
    </row>
    <row r="22" spans="1:7" ht="25.5" customHeight="1">
      <c r="A22" s="3"/>
      <c r="B22" s="111"/>
      <c r="C22" s="111" t="s">
        <v>285</v>
      </c>
      <c r="D22" s="192">
        <v>75</v>
      </c>
      <c r="E22" s="110"/>
      <c r="F22" s="110"/>
      <c r="G22" s="192">
        <v>75</v>
      </c>
    </row>
    <row r="23" spans="1:7" ht="25.5" customHeight="1">
      <c r="A23" s="3"/>
      <c r="B23" s="111"/>
      <c r="C23" s="111" t="s">
        <v>286</v>
      </c>
      <c r="D23" s="192">
        <v>36</v>
      </c>
      <c r="E23" s="110"/>
      <c r="F23" s="110"/>
      <c r="G23" s="192">
        <v>36</v>
      </c>
    </row>
    <row r="24" spans="1:7" ht="36.75" customHeight="1">
      <c r="A24" s="3"/>
      <c r="B24" s="111"/>
      <c r="C24" s="111" t="s">
        <v>287</v>
      </c>
      <c r="D24" s="192">
        <v>20</v>
      </c>
      <c r="E24" s="110"/>
      <c r="F24" s="110"/>
      <c r="G24" s="192">
        <v>20</v>
      </c>
    </row>
    <row r="25" spans="1:7" ht="37.5" customHeight="1">
      <c r="A25" s="3"/>
      <c r="B25" s="111"/>
      <c r="C25" s="111" t="s">
        <v>288</v>
      </c>
      <c r="D25" s="192">
        <v>20</v>
      </c>
      <c r="E25" s="110"/>
      <c r="F25" s="110"/>
      <c r="G25" s="192">
        <v>20</v>
      </c>
    </row>
    <row r="26" spans="1:7" ht="25.5" customHeight="1">
      <c r="A26" s="3"/>
      <c r="B26" s="111"/>
      <c r="C26" s="111" t="s">
        <v>289</v>
      </c>
      <c r="D26" s="192">
        <v>35</v>
      </c>
      <c r="E26" s="110"/>
      <c r="F26" s="110"/>
      <c r="G26" s="192">
        <v>35</v>
      </c>
    </row>
    <row r="27" spans="1:7" ht="37.5" customHeight="1">
      <c r="A27" s="3"/>
      <c r="B27" s="111"/>
      <c r="C27" s="111" t="s">
        <v>290</v>
      </c>
      <c r="D27" s="192">
        <v>15</v>
      </c>
      <c r="E27" s="110"/>
      <c r="F27" s="110"/>
      <c r="G27" s="192">
        <v>15</v>
      </c>
    </row>
    <row r="28" spans="1:7" ht="25.5" customHeight="1">
      <c r="A28" s="3"/>
      <c r="B28" s="111"/>
      <c r="C28" s="111" t="s">
        <v>291</v>
      </c>
      <c r="D28" s="192">
        <v>98</v>
      </c>
      <c r="E28" s="110"/>
      <c r="F28" s="110"/>
      <c r="G28" s="192">
        <v>98</v>
      </c>
    </row>
    <row r="29" spans="1:7" ht="24" customHeight="1">
      <c r="A29" s="3" t="s">
        <v>294</v>
      </c>
      <c r="B29" s="111" t="s">
        <v>292</v>
      </c>
      <c r="C29" s="111" t="s">
        <v>295</v>
      </c>
      <c r="D29" s="192">
        <v>100</v>
      </c>
      <c r="E29" s="110"/>
      <c r="F29" s="110"/>
      <c r="G29" s="192">
        <v>100</v>
      </c>
    </row>
    <row r="30" spans="1:7" ht="24.75" customHeight="1">
      <c r="A30" s="3">
        <v>130112</v>
      </c>
      <c r="B30" s="111" t="s">
        <v>268</v>
      </c>
      <c r="C30" s="111" t="s">
        <v>295</v>
      </c>
      <c r="D30" s="110">
        <v>39.471</v>
      </c>
      <c r="E30" s="110"/>
      <c r="F30" s="110"/>
      <c r="G30" s="110">
        <v>39.471</v>
      </c>
    </row>
    <row r="31" spans="1:7" ht="52.5" customHeight="1">
      <c r="A31" s="3">
        <v>250380</v>
      </c>
      <c r="B31" s="111" t="s">
        <v>304</v>
      </c>
      <c r="C31" s="111" t="s">
        <v>310</v>
      </c>
      <c r="D31" s="192">
        <v>5</v>
      </c>
      <c r="E31" s="110"/>
      <c r="F31" s="110"/>
      <c r="G31" s="192">
        <v>5</v>
      </c>
    </row>
    <row r="32" spans="1:7" ht="12.75">
      <c r="A32" s="110"/>
      <c r="B32" s="110" t="s">
        <v>12</v>
      </c>
      <c r="C32" s="111"/>
      <c r="D32" s="110">
        <f>SUM(D10:D31)</f>
        <v>934.325</v>
      </c>
      <c r="E32" s="110"/>
      <c r="F32" s="110"/>
      <c r="G32" s="192">
        <f>SUM(G10:G31)</f>
        <v>825</v>
      </c>
    </row>
    <row r="34" spans="2:4" ht="12.75">
      <c r="B34" t="s">
        <v>201</v>
      </c>
      <c r="D34" t="s">
        <v>227</v>
      </c>
    </row>
  </sheetData>
  <sheetProtection/>
  <mergeCells count="8">
    <mergeCell ref="G6:G8"/>
    <mergeCell ref="B4:E4"/>
    <mergeCell ref="F6:F8"/>
    <mergeCell ref="A7:A8"/>
    <mergeCell ref="C6:C8"/>
    <mergeCell ref="D6:D8"/>
    <mergeCell ref="E6:E8"/>
    <mergeCell ref="B7:B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F3" sqref="F3"/>
    </sheetView>
  </sheetViews>
  <sheetFormatPr defaultColWidth="9.00390625" defaultRowHeight="12.75"/>
  <cols>
    <col min="1" max="1" width="7.00390625" style="0" customWidth="1"/>
    <col min="2" max="2" width="18.375" style="0" customWidth="1"/>
    <col min="3" max="3" width="25.50390625" style="0" customWidth="1"/>
    <col min="4" max="4" width="8.625" style="0" customWidth="1"/>
    <col min="5" max="5" width="24.50390625" style="0" customWidth="1"/>
    <col min="6" max="6" width="7.375" style="0" customWidth="1"/>
    <col min="7" max="7" width="19.125" style="0" customWidth="1"/>
  </cols>
  <sheetData>
    <row r="1" ht="12.75">
      <c r="F1" t="s">
        <v>314</v>
      </c>
    </row>
    <row r="2" ht="12.75">
      <c r="F2" t="s">
        <v>170</v>
      </c>
    </row>
    <row r="3" spans="6:8" ht="12.75">
      <c r="F3" s="252" t="s">
        <v>308</v>
      </c>
      <c r="G3" s="252"/>
      <c r="H3" s="252"/>
    </row>
    <row r="4" ht="14.25">
      <c r="B4" s="191" t="s">
        <v>247</v>
      </c>
    </row>
    <row r="5" spans="2:7" ht="14.25">
      <c r="B5" s="191" t="s">
        <v>248</v>
      </c>
      <c r="G5" t="s">
        <v>53</v>
      </c>
    </row>
    <row r="6" spans="1:7" ht="40.5" customHeight="1">
      <c r="A6" s="190" t="s">
        <v>242</v>
      </c>
      <c r="B6" s="189" t="s">
        <v>241</v>
      </c>
      <c r="C6" s="242" t="s">
        <v>0</v>
      </c>
      <c r="D6" s="243"/>
      <c r="E6" s="242" t="s">
        <v>16</v>
      </c>
      <c r="F6" s="243"/>
      <c r="G6" s="3" t="s">
        <v>21</v>
      </c>
    </row>
    <row r="7" spans="1:7" ht="12.75">
      <c r="A7" s="236" t="s">
        <v>232</v>
      </c>
      <c r="B7" s="238" t="s">
        <v>233</v>
      </c>
      <c r="C7" s="240" t="s">
        <v>249</v>
      </c>
      <c r="D7" s="240" t="s">
        <v>250</v>
      </c>
      <c r="E7" s="240" t="s">
        <v>249</v>
      </c>
      <c r="F7" s="240" t="s">
        <v>250</v>
      </c>
      <c r="G7" s="240" t="s">
        <v>250</v>
      </c>
    </row>
    <row r="8" spans="1:7" ht="12.75">
      <c r="A8" s="237"/>
      <c r="B8" s="239"/>
      <c r="C8" s="241"/>
      <c r="D8" s="241"/>
      <c r="E8" s="241"/>
      <c r="F8" s="241"/>
      <c r="G8" s="241"/>
    </row>
    <row r="9" spans="1:7" ht="12.75">
      <c r="A9" s="110" t="s">
        <v>199</v>
      </c>
      <c r="B9" s="110" t="s">
        <v>246</v>
      </c>
      <c r="C9" s="110"/>
      <c r="D9" s="110"/>
      <c r="E9" s="110"/>
      <c r="F9" s="110"/>
      <c r="G9" s="110"/>
    </row>
    <row r="10" spans="1:7" ht="72">
      <c r="A10" s="110">
        <v>10116</v>
      </c>
      <c r="B10" s="251" t="s">
        <v>11</v>
      </c>
      <c r="C10" s="198" t="s">
        <v>309</v>
      </c>
      <c r="D10" s="192">
        <v>37</v>
      </c>
      <c r="E10" s="110"/>
      <c r="F10" s="110"/>
      <c r="G10" s="192">
        <f>D10+F10</f>
        <v>37</v>
      </c>
    </row>
    <row r="11" spans="1:7" ht="60.75" customHeight="1">
      <c r="A11" s="2">
        <v>90412</v>
      </c>
      <c r="B11" s="196" t="s">
        <v>191</v>
      </c>
      <c r="C11" s="198" t="s">
        <v>269</v>
      </c>
      <c r="D11" s="192">
        <v>30</v>
      </c>
      <c r="E11" s="110"/>
      <c r="F11" s="110"/>
      <c r="G11" s="192">
        <f>D11+F11</f>
        <v>30</v>
      </c>
    </row>
    <row r="12" spans="1:7" ht="57.75" customHeight="1">
      <c r="A12" s="2">
        <v>91209</v>
      </c>
      <c r="B12" s="199" t="s">
        <v>262</v>
      </c>
      <c r="C12" s="198" t="s">
        <v>269</v>
      </c>
      <c r="D12" s="192">
        <v>7</v>
      </c>
      <c r="E12" s="110"/>
      <c r="F12" s="110"/>
      <c r="G12" s="192">
        <f aca="true" t="shared" si="0" ref="G12:G18">D12+F12</f>
        <v>7</v>
      </c>
    </row>
    <row r="13" spans="1:7" ht="60" customHeight="1">
      <c r="A13" s="2">
        <v>100203</v>
      </c>
      <c r="B13" s="196" t="s">
        <v>263</v>
      </c>
      <c r="C13" s="198" t="s">
        <v>270</v>
      </c>
      <c r="D13" s="192">
        <v>1443.7</v>
      </c>
      <c r="E13" s="110"/>
      <c r="F13" s="110"/>
      <c r="G13" s="192">
        <f t="shared" si="0"/>
        <v>1443.7</v>
      </c>
    </row>
    <row r="14" spans="1:7" ht="61.5" customHeight="1">
      <c r="A14" s="2">
        <v>110103</v>
      </c>
      <c r="B14" s="200" t="s">
        <v>192</v>
      </c>
      <c r="C14" s="198" t="s">
        <v>265</v>
      </c>
      <c r="D14" s="192">
        <v>65</v>
      </c>
      <c r="E14" s="110"/>
      <c r="F14" s="110"/>
      <c r="G14" s="192">
        <f t="shared" si="0"/>
        <v>65</v>
      </c>
    </row>
    <row r="15" spans="1:7" ht="35.25" customHeight="1">
      <c r="A15" s="2">
        <v>130112</v>
      </c>
      <c r="B15" s="197" t="s">
        <v>264</v>
      </c>
      <c r="C15" s="198" t="s">
        <v>296</v>
      </c>
      <c r="D15" s="192">
        <v>517.8</v>
      </c>
      <c r="E15" s="110"/>
      <c r="F15" s="110"/>
      <c r="G15" s="192">
        <f t="shared" si="0"/>
        <v>517.8</v>
      </c>
    </row>
    <row r="16" spans="1:7" ht="70.5" customHeight="1">
      <c r="A16" s="2">
        <v>240604</v>
      </c>
      <c r="B16" s="201" t="s">
        <v>195</v>
      </c>
      <c r="C16" s="198"/>
      <c r="D16" s="110"/>
      <c r="E16" s="198" t="s">
        <v>271</v>
      </c>
      <c r="F16" s="192">
        <v>40</v>
      </c>
      <c r="G16" s="192">
        <f t="shared" si="0"/>
        <v>40</v>
      </c>
    </row>
    <row r="17" spans="1:7" ht="46.5" customHeight="1">
      <c r="A17" s="2">
        <v>250404</v>
      </c>
      <c r="B17" s="193" t="s">
        <v>124</v>
      </c>
      <c r="C17" s="198" t="s">
        <v>272</v>
      </c>
      <c r="D17" s="110">
        <v>15.386</v>
      </c>
      <c r="E17" s="110"/>
      <c r="F17" s="110"/>
      <c r="G17" s="192">
        <f t="shared" si="0"/>
        <v>15.386</v>
      </c>
    </row>
    <row r="18" spans="1:7" ht="12.75">
      <c r="A18" s="110"/>
      <c r="B18" s="110" t="s">
        <v>12</v>
      </c>
      <c r="C18" s="110"/>
      <c r="D18" s="192">
        <f>SUM(D10:D17)</f>
        <v>2115.886</v>
      </c>
      <c r="E18" s="110"/>
      <c r="F18" s="192">
        <f>SUM(F11:F17)</f>
        <v>40</v>
      </c>
      <c r="G18" s="192">
        <f t="shared" si="0"/>
        <v>2155.886</v>
      </c>
    </row>
    <row r="20" spans="2:5" ht="12.75">
      <c r="B20" t="s">
        <v>201</v>
      </c>
      <c r="E20" t="s">
        <v>227</v>
      </c>
    </row>
  </sheetData>
  <sheetProtection/>
  <mergeCells count="9">
    <mergeCell ref="G7:G8"/>
    <mergeCell ref="A7:A8"/>
    <mergeCell ref="B7:B8"/>
    <mergeCell ref="C6:D6"/>
    <mergeCell ref="C7:C8"/>
    <mergeCell ref="D7:D8"/>
    <mergeCell ref="E6:F6"/>
    <mergeCell ref="E7:E8"/>
    <mergeCell ref="F7:F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13.00390625" style="0" customWidth="1"/>
    <col min="2" max="2" width="16.00390625" style="0" customWidth="1"/>
    <col min="4" max="4" width="35.50390625" style="0" customWidth="1"/>
    <col min="5" max="5" width="7.625" style="0" customWidth="1"/>
    <col min="6" max="6" width="15.625" style="0" customWidth="1"/>
  </cols>
  <sheetData>
    <row r="1" ht="12.75">
      <c r="E1" t="s">
        <v>315</v>
      </c>
    </row>
    <row r="2" ht="12.75">
      <c r="E2" t="s">
        <v>170</v>
      </c>
    </row>
    <row r="3" ht="12.75">
      <c r="E3" t="s">
        <v>307</v>
      </c>
    </row>
    <row r="5" ht="12.75">
      <c r="A5" s="195" t="s">
        <v>251</v>
      </c>
    </row>
    <row r="6" ht="14.25">
      <c r="D6" s="191" t="s">
        <v>252</v>
      </c>
    </row>
    <row r="7" ht="12.75">
      <c r="F7" t="s">
        <v>258</v>
      </c>
    </row>
    <row r="8" spans="1:6" ht="12.75">
      <c r="A8" s="244" t="s">
        <v>253</v>
      </c>
      <c r="B8" s="248" t="s">
        <v>257</v>
      </c>
      <c r="C8" s="247" t="s">
        <v>256</v>
      </c>
      <c r="D8" s="247"/>
      <c r="E8" s="247"/>
      <c r="F8" s="247"/>
    </row>
    <row r="9" spans="1:6" ht="12.75">
      <c r="A9" s="245"/>
      <c r="B9" s="249"/>
      <c r="C9" s="247" t="s">
        <v>0</v>
      </c>
      <c r="D9" s="247"/>
      <c r="E9" s="247" t="s">
        <v>267</v>
      </c>
      <c r="F9" s="247"/>
    </row>
    <row r="10" spans="1:6" ht="12.75">
      <c r="A10" s="245"/>
      <c r="B10" s="249"/>
      <c r="C10" s="110" t="s">
        <v>254</v>
      </c>
      <c r="D10" s="110"/>
      <c r="E10" s="247"/>
      <c r="F10" s="247"/>
    </row>
    <row r="11" spans="1:6" ht="12.75">
      <c r="A11" s="246"/>
      <c r="B11" s="250"/>
      <c r="C11" s="110" t="s">
        <v>250</v>
      </c>
      <c r="D11" s="110" t="s">
        <v>255</v>
      </c>
      <c r="E11" s="247"/>
      <c r="F11" s="247"/>
    </row>
    <row r="12" spans="1:6" ht="12.75">
      <c r="A12" s="110"/>
      <c r="B12" s="110"/>
      <c r="C12" s="110"/>
      <c r="D12" s="110"/>
      <c r="E12" s="110"/>
      <c r="F12" s="110"/>
    </row>
    <row r="13" spans="1:6" ht="12.75">
      <c r="A13" s="194">
        <v>12312301000</v>
      </c>
      <c r="B13" s="110" t="s">
        <v>266</v>
      </c>
      <c r="C13" s="110">
        <v>2245.614</v>
      </c>
      <c r="D13" s="110">
        <v>29.35959</v>
      </c>
      <c r="E13" s="110"/>
      <c r="F13" s="110"/>
    </row>
    <row r="14" spans="1:6" ht="12.75">
      <c r="A14" s="110"/>
      <c r="B14" s="110"/>
      <c r="C14" s="110"/>
      <c r="D14" s="110"/>
      <c r="E14" s="110"/>
      <c r="F14" s="110"/>
    </row>
    <row r="15" spans="1:6" ht="12.75">
      <c r="A15" s="110"/>
      <c r="B15" s="110"/>
      <c r="C15" s="110"/>
      <c r="D15" s="110"/>
      <c r="E15" s="110"/>
      <c r="F15" s="110"/>
    </row>
    <row r="16" spans="1:6" ht="12.75">
      <c r="A16" s="110"/>
      <c r="B16" s="110" t="s">
        <v>12</v>
      </c>
      <c r="C16" s="110">
        <v>2245.614</v>
      </c>
      <c r="D16" s="110"/>
      <c r="E16" s="110"/>
      <c r="F16" s="110"/>
    </row>
    <row r="19" spans="2:5" ht="12.75">
      <c r="B19" t="s">
        <v>201</v>
      </c>
      <c r="E19" t="s">
        <v>227</v>
      </c>
    </row>
  </sheetData>
  <sheetProtection/>
  <mergeCells count="7">
    <mergeCell ref="A8:A11"/>
    <mergeCell ref="C9:D9"/>
    <mergeCell ref="E9:F9"/>
    <mergeCell ref="E10:E11"/>
    <mergeCell ref="F10:F11"/>
    <mergeCell ref="C8:F8"/>
    <mergeCell ref="B8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0"/>
  <sheetViews>
    <sheetView zoomScaleSheetLayoutView="100" zoomScalePageLayoutView="0" workbookViewId="0" topLeftCell="A53">
      <selection activeCell="D75" sqref="D75:E75"/>
    </sheetView>
  </sheetViews>
  <sheetFormatPr defaultColWidth="10.625" defaultRowHeight="12.75"/>
  <cols>
    <col min="1" max="1" width="11.00390625" style="6" customWidth="1"/>
    <col min="2" max="2" width="51.125" style="6" customWidth="1"/>
    <col min="3" max="3" width="11.875" style="6" customWidth="1"/>
    <col min="4" max="4" width="11.125" style="6" customWidth="1"/>
    <col min="5" max="6" width="12.625" style="6" customWidth="1"/>
    <col min="7" max="7" width="10.875" style="6" bestFit="1" customWidth="1"/>
    <col min="8" max="16384" width="10.625" style="6" customWidth="1"/>
  </cols>
  <sheetData>
    <row r="1" spans="1:6" ht="12.75">
      <c r="A1" s="4"/>
      <c r="B1" s="4"/>
      <c r="C1" s="4"/>
      <c r="D1" s="208" t="s">
        <v>297</v>
      </c>
      <c r="E1" s="209"/>
      <c r="F1" s="209"/>
    </row>
    <row r="2" spans="1:6" ht="14.25">
      <c r="A2" s="80"/>
      <c r="B2" s="4"/>
      <c r="C2" s="4"/>
      <c r="D2" s="203"/>
      <c r="E2" s="204"/>
      <c r="F2" s="203"/>
    </row>
    <row r="3" spans="1:6" ht="14.25">
      <c r="A3" s="80"/>
      <c r="B3" s="4"/>
      <c r="C3" s="4"/>
      <c r="D3" s="205"/>
      <c r="E3" s="206"/>
      <c r="F3" s="207"/>
    </row>
    <row r="4" spans="1:6" ht="15">
      <c r="A4" s="80"/>
      <c r="B4" s="7"/>
      <c r="D4" s="116"/>
      <c r="E4" s="80"/>
      <c r="F4" s="4"/>
    </row>
    <row r="5" spans="1:6" ht="18">
      <c r="A5" s="210" t="s">
        <v>228</v>
      </c>
      <c r="B5" s="210"/>
      <c r="C5" s="210"/>
      <c r="D5" s="210"/>
      <c r="E5" s="210"/>
      <c r="F5" s="210"/>
    </row>
    <row r="6" spans="1:6" ht="12.75">
      <c r="A6" s="4"/>
      <c r="B6" s="4"/>
      <c r="C6" s="4"/>
      <c r="D6" s="4"/>
      <c r="E6" s="8"/>
      <c r="F6" s="5" t="s">
        <v>19</v>
      </c>
    </row>
    <row r="7" spans="1:6" ht="12.75">
      <c r="A7" s="9"/>
      <c r="B7" s="211" t="s">
        <v>20</v>
      </c>
      <c r="C7" s="211" t="s">
        <v>0</v>
      </c>
      <c r="D7" s="213" t="s">
        <v>16</v>
      </c>
      <c r="E7" s="214"/>
      <c r="F7" s="211" t="s">
        <v>21</v>
      </c>
    </row>
    <row r="8" spans="1:6" ht="36">
      <c r="A8" s="10" t="s">
        <v>22</v>
      </c>
      <c r="B8" s="212"/>
      <c r="C8" s="212"/>
      <c r="D8" s="11" t="s">
        <v>21</v>
      </c>
      <c r="E8" s="11" t="s">
        <v>23</v>
      </c>
      <c r="F8" s="212"/>
    </row>
    <row r="9" spans="1:6" ht="12.75">
      <c r="A9" s="12">
        <v>1</v>
      </c>
      <c r="B9" s="13">
        <v>2</v>
      </c>
      <c r="C9" s="12">
        <v>3</v>
      </c>
      <c r="D9" s="12">
        <v>4</v>
      </c>
      <c r="E9" s="12">
        <v>5</v>
      </c>
      <c r="F9" s="12" t="s">
        <v>24</v>
      </c>
    </row>
    <row r="10" spans="1:7" ht="12.75">
      <c r="A10" s="37">
        <v>10000000</v>
      </c>
      <c r="B10" s="38" t="s">
        <v>25</v>
      </c>
      <c r="C10" s="117">
        <f>C11+C22+C28+C41</f>
        <v>11772</v>
      </c>
      <c r="D10" s="39">
        <f>D18+D41</f>
        <v>30.5</v>
      </c>
      <c r="E10" s="39" t="s">
        <v>148</v>
      </c>
      <c r="F10" s="117">
        <f>C10+D10</f>
        <v>11802.5</v>
      </c>
      <c r="G10" s="14"/>
    </row>
    <row r="11" spans="1:8" ht="24">
      <c r="A11" s="90">
        <v>11000000</v>
      </c>
      <c r="B11" s="91" t="s">
        <v>27</v>
      </c>
      <c r="C11" s="118">
        <f>C12+C17</f>
        <v>8200</v>
      </c>
      <c r="D11" s="92" t="s">
        <v>148</v>
      </c>
      <c r="E11" s="92" t="s">
        <v>148</v>
      </c>
      <c r="F11" s="118">
        <f>C11</f>
        <v>8200</v>
      </c>
      <c r="G11" s="14"/>
      <c r="H11" s="36"/>
    </row>
    <row r="12" spans="1:7" ht="12.75">
      <c r="A12" s="37">
        <v>11010000</v>
      </c>
      <c r="B12" s="123" t="s">
        <v>177</v>
      </c>
      <c r="C12" s="117">
        <f>C13+C14+C15+C16</f>
        <v>8200</v>
      </c>
      <c r="D12" s="124" t="s">
        <v>148</v>
      </c>
      <c r="E12" s="124" t="s">
        <v>148</v>
      </c>
      <c r="F12" s="117">
        <f aca="true" t="shared" si="0" ref="F12:F17">C12</f>
        <v>8200</v>
      </c>
      <c r="G12" s="14"/>
    </row>
    <row r="13" spans="1:7" ht="12.75">
      <c r="A13" s="126">
        <v>11010100</v>
      </c>
      <c r="B13" s="127" t="s">
        <v>178</v>
      </c>
      <c r="C13" s="120">
        <v>8035</v>
      </c>
      <c r="D13" s="128"/>
      <c r="E13" s="128"/>
      <c r="F13" s="23">
        <f t="shared" si="0"/>
        <v>8035</v>
      </c>
      <c r="G13" s="14"/>
    </row>
    <row r="14" spans="1:7" ht="24" customHeight="1">
      <c r="A14" s="126">
        <v>11010200</v>
      </c>
      <c r="B14" s="127" t="s">
        <v>179</v>
      </c>
      <c r="C14" s="23">
        <v>10</v>
      </c>
      <c r="D14" s="128"/>
      <c r="E14" s="128"/>
      <c r="F14" s="23">
        <f t="shared" si="0"/>
        <v>10</v>
      </c>
      <c r="G14" s="14"/>
    </row>
    <row r="15" spans="1:7" ht="22.5" customHeight="1">
      <c r="A15" s="126">
        <v>11010400</v>
      </c>
      <c r="B15" s="127" t="s">
        <v>209</v>
      </c>
      <c r="C15" s="23">
        <v>5</v>
      </c>
      <c r="D15" s="128"/>
      <c r="E15" s="128"/>
      <c r="F15" s="23">
        <f t="shared" si="0"/>
        <v>5</v>
      </c>
      <c r="G15" s="14"/>
    </row>
    <row r="16" spans="1:7" ht="33.75" customHeight="1">
      <c r="A16" s="126">
        <v>11010800</v>
      </c>
      <c r="B16" s="127" t="s">
        <v>210</v>
      </c>
      <c r="C16" s="23">
        <v>150</v>
      </c>
      <c r="D16" s="128"/>
      <c r="E16" s="128"/>
      <c r="F16" s="23">
        <f t="shared" si="0"/>
        <v>150</v>
      </c>
      <c r="G16" s="14"/>
    </row>
    <row r="17" spans="1:7" ht="0.75" customHeight="1">
      <c r="A17" s="37">
        <v>11020200</v>
      </c>
      <c r="B17" s="123" t="s">
        <v>207</v>
      </c>
      <c r="C17" s="39"/>
      <c r="D17" s="124"/>
      <c r="E17" s="124"/>
      <c r="F17" s="39">
        <f t="shared" si="0"/>
        <v>0</v>
      </c>
      <c r="G17" s="14"/>
    </row>
    <row r="18" spans="1:7" ht="12.75">
      <c r="A18" s="90">
        <v>12000000</v>
      </c>
      <c r="B18" s="91" t="s">
        <v>28</v>
      </c>
      <c r="C18" s="92"/>
      <c r="D18" s="92">
        <f>D19</f>
        <v>8</v>
      </c>
      <c r="E18" s="125" t="s">
        <v>148</v>
      </c>
      <c r="F18" s="92">
        <f>C18+D18</f>
        <v>8</v>
      </c>
      <c r="G18" s="14"/>
    </row>
    <row r="19" spans="1:7" ht="12.75" hidden="1">
      <c r="A19" s="126"/>
      <c r="B19" s="127"/>
      <c r="C19" s="128" t="s">
        <v>148</v>
      </c>
      <c r="D19" s="23">
        <f>D20+D21</f>
        <v>8</v>
      </c>
      <c r="E19" s="23" t="s">
        <v>148</v>
      </c>
      <c r="F19" s="23">
        <f>D19</f>
        <v>8</v>
      </c>
      <c r="G19" s="14"/>
    </row>
    <row r="20" spans="1:7" ht="12.75">
      <c r="A20" s="146"/>
      <c r="B20" s="147" t="s">
        <v>225</v>
      </c>
      <c r="C20" s="148" t="s">
        <v>148</v>
      </c>
      <c r="D20" s="145">
        <v>8</v>
      </c>
      <c r="E20" s="23" t="s">
        <v>148</v>
      </c>
      <c r="F20" s="23">
        <f>D20</f>
        <v>8</v>
      </c>
      <c r="G20" s="14"/>
    </row>
    <row r="21" spans="1:7" ht="0.75" customHeight="1">
      <c r="A21" s="146"/>
      <c r="B21" s="147"/>
      <c r="C21" s="148" t="s">
        <v>148</v>
      </c>
      <c r="D21" s="145"/>
      <c r="E21" s="23" t="s">
        <v>148</v>
      </c>
      <c r="F21" s="23">
        <f>D21</f>
        <v>0</v>
      </c>
      <c r="G21" s="14"/>
    </row>
    <row r="22" spans="1:7" ht="24">
      <c r="A22" s="90">
        <v>13000000</v>
      </c>
      <c r="B22" s="123" t="s">
        <v>29</v>
      </c>
      <c r="C22" s="39">
        <f>C23</f>
        <v>3472</v>
      </c>
      <c r="D22" s="128" t="s">
        <v>148</v>
      </c>
      <c r="E22" s="128" t="s">
        <v>148</v>
      </c>
      <c r="F22" s="23">
        <f aca="true" t="shared" si="1" ref="F22:F29">C22</f>
        <v>3472</v>
      </c>
      <c r="G22" s="14"/>
    </row>
    <row r="23" spans="1:7" ht="12.75">
      <c r="A23" s="37">
        <v>13050000</v>
      </c>
      <c r="B23" s="131" t="s">
        <v>1</v>
      </c>
      <c r="C23" s="39">
        <f>SUM(C24:C27)</f>
        <v>3472</v>
      </c>
      <c r="D23" s="124" t="s">
        <v>148</v>
      </c>
      <c r="E23" s="124" t="s">
        <v>148</v>
      </c>
      <c r="F23" s="39">
        <f t="shared" si="1"/>
        <v>3472</v>
      </c>
      <c r="G23" s="14"/>
    </row>
    <row r="24" spans="1:7" ht="12.75">
      <c r="A24" s="129">
        <v>13050100</v>
      </c>
      <c r="B24" s="130" t="s">
        <v>2</v>
      </c>
      <c r="C24" s="23">
        <v>1742</v>
      </c>
      <c r="D24" s="128" t="s">
        <v>148</v>
      </c>
      <c r="E24" s="128" t="s">
        <v>148</v>
      </c>
      <c r="F24" s="23">
        <f t="shared" si="1"/>
        <v>1742</v>
      </c>
      <c r="G24" s="14"/>
    </row>
    <row r="25" spans="1:7" ht="12.75">
      <c r="A25" s="129">
        <v>13050200</v>
      </c>
      <c r="B25" s="130" t="s">
        <v>211</v>
      </c>
      <c r="C25" s="23">
        <v>1300</v>
      </c>
      <c r="D25" s="128" t="s">
        <v>148</v>
      </c>
      <c r="E25" s="128" t="s">
        <v>148</v>
      </c>
      <c r="F25" s="23">
        <f t="shared" si="1"/>
        <v>1300</v>
      </c>
      <c r="G25" s="14"/>
    </row>
    <row r="26" spans="1:7" ht="12.75">
      <c r="A26" s="129">
        <v>13050300</v>
      </c>
      <c r="B26" s="130" t="s">
        <v>3</v>
      </c>
      <c r="C26" s="23">
        <v>60</v>
      </c>
      <c r="D26" s="128" t="s">
        <v>148</v>
      </c>
      <c r="E26" s="128" t="s">
        <v>148</v>
      </c>
      <c r="F26" s="23">
        <f t="shared" si="1"/>
        <v>60</v>
      </c>
      <c r="G26" s="14"/>
    </row>
    <row r="27" spans="1:7" ht="12.75">
      <c r="A27" s="129">
        <v>13050500</v>
      </c>
      <c r="B27" s="130" t="s">
        <v>212</v>
      </c>
      <c r="C27" s="23">
        <v>370</v>
      </c>
      <c r="D27" s="128" t="s">
        <v>148</v>
      </c>
      <c r="E27" s="128" t="s">
        <v>148</v>
      </c>
      <c r="F27" s="23">
        <f t="shared" si="1"/>
        <v>370</v>
      </c>
      <c r="G27" s="14"/>
    </row>
    <row r="28" spans="1:7" ht="12.75" hidden="1">
      <c r="A28" s="90">
        <v>14000000</v>
      </c>
      <c r="B28" s="132" t="s">
        <v>30</v>
      </c>
      <c r="C28" s="118">
        <f>C29+C30+C31+C32</f>
        <v>0</v>
      </c>
      <c r="D28" s="128" t="s">
        <v>148</v>
      </c>
      <c r="E28" s="128" t="s">
        <v>148</v>
      </c>
      <c r="F28" s="120">
        <f t="shared" si="1"/>
        <v>0</v>
      </c>
      <c r="G28" s="14"/>
    </row>
    <row r="29" spans="1:7" ht="12.75" hidden="1">
      <c r="A29" s="126">
        <v>14060100</v>
      </c>
      <c r="B29" s="133" t="s">
        <v>169</v>
      </c>
      <c r="C29" s="23"/>
      <c r="D29" s="128" t="s">
        <v>148</v>
      </c>
      <c r="E29" s="128" t="s">
        <v>148</v>
      </c>
      <c r="F29" s="23">
        <f t="shared" si="1"/>
        <v>0</v>
      </c>
      <c r="G29" s="14"/>
    </row>
    <row r="30" spans="1:7" ht="0.75" customHeight="1" hidden="1">
      <c r="A30" s="126">
        <v>14060200</v>
      </c>
      <c r="B30" s="133" t="s">
        <v>31</v>
      </c>
      <c r="C30" s="23"/>
      <c r="D30" s="128" t="s">
        <v>148</v>
      </c>
      <c r="E30" s="128" t="s">
        <v>148</v>
      </c>
      <c r="F30" s="23"/>
      <c r="G30" s="14"/>
    </row>
    <row r="31" spans="1:7" ht="60" hidden="1">
      <c r="A31" s="126">
        <v>14060300</v>
      </c>
      <c r="B31" s="127" t="s">
        <v>32</v>
      </c>
      <c r="C31" s="23"/>
      <c r="D31" s="128" t="s">
        <v>148</v>
      </c>
      <c r="E31" s="128" t="s">
        <v>148</v>
      </c>
      <c r="F31" s="23">
        <f>C31</f>
        <v>0</v>
      </c>
      <c r="G31" s="14"/>
    </row>
    <row r="32" spans="1:7" ht="23.25" customHeight="1" hidden="1">
      <c r="A32" s="37">
        <v>14070000</v>
      </c>
      <c r="B32" s="131" t="s">
        <v>33</v>
      </c>
      <c r="C32" s="39">
        <f>SUM(C33:C40)</f>
        <v>0</v>
      </c>
      <c r="D32" s="124" t="s">
        <v>148</v>
      </c>
      <c r="E32" s="39" t="s">
        <v>148</v>
      </c>
      <c r="F32" s="117">
        <f>C32</f>
        <v>0</v>
      </c>
      <c r="G32" s="14"/>
    </row>
    <row r="33" spans="1:7" ht="36" hidden="1">
      <c r="A33" s="138">
        <v>14070100</v>
      </c>
      <c r="B33" s="139" t="s">
        <v>4</v>
      </c>
      <c r="C33" s="79"/>
      <c r="D33" s="128" t="s">
        <v>148</v>
      </c>
      <c r="E33" s="128" t="s">
        <v>148</v>
      </c>
      <c r="F33" s="120">
        <f>C33</f>
        <v>0</v>
      </c>
      <c r="G33" s="14"/>
    </row>
    <row r="34" spans="1:7" ht="34.5" customHeight="1" hidden="1">
      <c r="A34" s="138">
        <v>14070200</v>
      </c>
      <c r="B34" s="139" t="s">
        <v>5</v>
      </c>
      <c r="C34" s="79"/>
      <c r="D34" s="128" t="s">
        <v>148</v>
      </c>
      <c r="E34" s="128" t="s">
        <v>148</v>
      </c>
      <c r="F34" s="120">
        <f aca="true" t="shared" si="2" ref="F34:F40">C34</f>
        <v>0</v>
      </c>
      <c r="G34" s="14"/>
    </row>
    <row r="35" spans="1:7" ht="34.5" customHeight="1" hidden="1">
      <c r="A35" s="138">
        <v>14070500</v>
      </c>
      <c r="B35" s="139" t="s">
        <v>6</v>
      </c>
      <c r="C35" s="79"/>
      <c r="D35" s="128" t="s">
        <v>148</v>
      </c>
      <c r="E35" s="128" t="s">
        <v>148</v>
      </c>
      <c r="F35" s="120">
        <f t="shared" si="2"/>
        <v>0</v>
      </c>
      <c r="G35" s="14"/>
    </row>
    <row r="36" spans="1:7" ht="33.75" customHeight="1" hidden="1">
      <c r="A36" s="138">
        <v>14070600</v>
      </c>
      <c r="B36" s="139" t="s">
        <v>7</v>
      </c>
      <c r="C36" s="79"/>
      <c r="D36" s="128" t="s">
        <v>148</v>
      </c>
      <c r="E36" s="128" t="s">
        <v>148</v>
      </c>
      <c r="F36" s="120">
        <f t="shared" si="2"/>
        <v>0</v>
      </c>
      <c r="G36" s="14"/>
    </row>
    <row r="37" spans="1:7" ht="34.5" customHeight="1" hidden="1">
      <c r="A37" s="138">
        <v>14070700</v>
      </c>
      <c r="B37" s="139" t="s">
        <v>8</v>
      </c>
      <c r="C37" s="79"/>
      <c r="D37" s="128" t="s">
        <v>148</v>
      </c>
      <c r="E37" s="128" t="s">
        <v>148</v>
      </c>
      <c r="F37" s="120">
        <f t="shared" si="2"/>
        <v>0</v>
      </c>
      <c r="G37" s="14"/>
    </row>
    <row r="38" spans="1:7" ht="0.75" customHeight="1" hidden="1">
      <c r="A38" s="138">
        <v>14070900</v>
      </c>
      <c r="B38" s="140" t="s">
        <v>205</v>
      </c>
      <c r="C38" s="79"/>
      <c r="D38" s="128" t="s">
        <v>148</v>
      </c>
      <c r="E38" s="128" t="s">
        <v>148</v>
      </c>
      <c r="F38" s="120">
        <f t="shared" si="2"/>
        <v>0</v>
      </c>
      <c r="G38" s="14"/>
    </row>
    <row r="39" spans="1:7" ht="42" customHeight="1" hidden="1">
      <c r="A39" s="138">
        <v>14071700</v>
      </c>
      <c r="B39" s="140" t="s">
        <v>213</v>
      </c>
      <c r="C39" s="79"/>
      <c r="D39" s="128" t="s">
        <v>148</v>
      </c>
      <c r="E39" s="128" t="s">
        <v>148</v>
      </c>
      <c r="F39" s="120">
        <f t="shared" si="2"/>
        <v>0</v>
      </c>
      <c r="G39" s="14"/>
    </row>
    <row r="40" spans="1:7" ht="36" hidden="1">
      <c r="A40" s="138">
        <v>14071800</v>
      </c>
      <c r="B40" s="139" t="s">
        <v>214</v>
      </c>
      <c r="C40" s="79"/>
      <c r="D40" s="128" t="s">
        <v>148</v>
      </c>
      <c r="E40" s="128" t="s">
        <v>148</v>
      </c>
      <c r="F40" s="120">
        <f t="shared" si="2"/>
        <v>0</v>
      </c>
      <c r="G40" s="14"/>
    </row>
    <row r="41" spans="1:7" ht="12.75">
      <c r="A41" s="37">
        <v>16000000</v>
      </c>
      <c r="B41" s="123" t="s">
        <v>34</v>
      </c>
      <c r="C41" s="39">
        <f>C42+C48+C49</f>
        <v>100</v>
      </c>
      <c r="D41" s="128">
        <f>D42</f>
        <v>22.5</v>
      </c>
      <c r="E41" s="124" t="s">
        <v>148</v>
      </c>
      <c r="F41" s="39">
        <f>C41+D41</f>
        <v>122.5</v>
      </c>
      <c r="G41" s="14"/>
    </row>
    <row r="42" spans="1:7" ht="12.75">
      <c r="A42" s="37">
        <v>16010000</v>
      </c>
      <c r="B42" s="123" t="s">
        <v>35</v>
      </c>
      <c r="C42" s="39">
        <f>SUM(C43:C47)</f>
        <v>100</v>
      </c>
      <c r="D42" s="124">
        <f>D47</f>
        <v>22.5</v>
      </c>
      <c r="E42" s="124" t="s">
        <v>148</v>
      </c>
      <c r="F42" s="39">
        <f aca="true" t="shared" si="3" ref="F42:F47">C42+D42</f>
        <v>122.5</v>
      </c>
      <c r="G42" s="14"/>
    </row>
    <row r="43" spans="1:7" ht="12.75" hidden="1">
      <c r="A43" s="129">
        <v>16010100</v>
      </c>
      <c r="B43" s="130"/>
      <c r="C43" s="23"/>
      <c r="D43" s="128" t="s">
        <v>148</v>
      </c>
      <c r="E43" s="128" t="s">
        <v>148</v>
      </c>
      <c r="F43" s="39" t="e">
        <f t="shared" si="3"/>
        <v>#VALUE!</v>
      </c>
      <c r="G43" s="14"/>
    </row>
    <row r="44" spans="1:7" ht="14.25" customHeight="1" hidden="1">
      <c r="A44" s="129">
        <v>16010200</v>
      </c>
      <c r="B44" s="130"/>
      <c r="C44" s="23"/>
      <c r="D44" s="128" t="s">
        <v>148</v>
      </c>
      <c r="E44" s="128" t="s">
        <v>148</v>
      </c>
      <c r="F44" s="39" t="e">
        <f t="shared" si="3"/>
        <v>#VALUE!</v>
      </c>
      <c r="G44" s="14"/>
    </row>
    <row r="45" spans="1:7" ht="14.25" customHeight="1" hidden="1">
      <c r="A45" s="129">
        <v>16010400</v>
      </c>
      <c r="B45" s="130"/>
      <c r="C45" s="23"/>
      <c r="D45" s="128" t="s">
        <v>148</v>
      </c>
      <c r="E45" s="128" t="s">
        <v>148</v>
      </c>
      <c r="F45" s="39" t="e">
        <f t="shared" si="3"/>
        <v>#VALUE!</v>
      </c>
      <c r="G45" s="14"/>
    </row>
    <row r="46" spans="1:7" ht="14.25" customHeight="1" hidden="1">
      <c r="A46" s="129">
        <v>16010500</v>
      </c>
      <c r="B46" s="130"/>
      <c r="C46" s="23"/>
      <c r="D46" s="128" t="s">
        <v>148</v>
      </c>
      <c r="E46" s="128" t="s">
        <v>148</v>
      </c>
      <c r="F46" s="39" t="e">
        <f t="shared" si="3"/>
        <v>#VALUE!</v>
      </c>
      <c r="G46" s="14"/>
    </row>
    <row r="47" spans="1:7" ht="24">
      <c r="A47" s="129"/>
      <c r="B47" s="130" t="s">
        <v>224</v>
      </c>
      <c r="C47" s="23">
        <v>100</v>
      </c>
      <c r="D47" s="128">
        <v>22.5</v>
      </c>
      <c r="E47" s="128" t="s">
        <v>148</v>
      </c>
      <c r="F47" s="39">
        <f t="shared" si="3"/>
        <v>122.5</v>
      </c>
      <c r="G47" s="14"/>
    </row>
    <row r="48" spans="1:7" ht="12.75">
      <c r="A48" s="37"/>
      <c r="B48" s="123"/>
      <c r="C48" s="39"/>
      <c r="D48" s="124" t="s">
        <v>148</v>
      </c>
      <c r="E48" s="124" t="s">
        <v>148</v>
      </c>
      <c r="F48" s="39">
        <f>C48</f>
        <v>0</v>
      </c>
      <c r="G48" s="14"/>
    </row>
    <row r="49" spans="1:7" ht="24">
      <c r="A49" s="37">
        <v>16050000</v>
      </c>
      <c r="B49" s="141" t="s">
        <v>36</v>
      </c>
      <c r="C49" s="39">
        <f>C50+C51</f>
        <v>0</v>
      </c>
      <c r="D49" s="39">
        <f>D50+D51</f>
        <v>410</v>
      </c>
      <c r="E49" s="39">
        <f>E50+E51</f>
        <v>410</v>
      </c>
      <c r="F49" s="39">
        <f>C49</f>
        <v>0</v>
      </c>
      <c r="G49" s="14"/>
    </row>
    <row r="50" spans="1:7" ht="24">
      <c r="A50" s="126">
        <v>16050100</v>
      </c>
      <c r="B50" s="142" t="s">
        <v>215</v>
      </c>
      <c r="C50" s="23"/>
      <c r="D50" s="128">
        <v>60</v>
      </c>
      <c r="E50" s="128">
        <v>60</v>
      </c>
      <c r="F50" s="23">
        <f>C50</f>
        <v>0</v>
      </c>
      <c r="G50" s="14"/>
    </row>
    <row r="51" spans="1:7" ht="24">
      <c r="A51" s="126">
        <v>16050200</v>
      </c>
      <c r="B51" s="142" t="s">
        <v>216</v>
      </c>
      <c r="C51" s="23"/>
      <c r="D51" s="128">
        <v>350</v>
      </c>
      <c r="E51" s="128">
        <v>350</v>
      </c>
      <c r="F51" s="23">
        <f>C51</f>
        <v>0</v>
      </c>
      <c r="G51" s="14"/>
    </row>
    <row r="52" spans="1:7" ht="13.5" customHeight="1">
      <c r="A52" s="40">
        <v>20000000</v>
      </c>
      <c r="B52" s="86" t="s">
        <v>37</v>
      </c>
      <c r="C52" s="41">
        <f>C53+C58+C62</f>
        <v>163</v>
      </c>
      <c r="D52" s="41">
        <f>D61+D62+D67+D54</f>
        <v>0</v>
      </c>
      <c r="E52" s="41">
        <f>E61+E62</f>
        <v>0</v>
      </c>
      <c r="F52" s="41">
        <f>F57+F61+F62+F54</f>
        <v>163</v>
      </c>
      <c r="G52" s="14"/>
    </row>
    <row r="53" spans="1:7" ht="24.75" customHeight="1">
      <c r="A53" s="90">
        <v>21000000</v>
      </c>
      <c r="B53" s="134" t="s">
        <v>38</v>
      </c>
      <c r="C53" s="92">
        <f>C55+C56+C54</f>
        <v>7.5</v>
      </c>
      <c r="D53" s="92"/>
      <c r="E53" s="92" t="s">
        <v>148</v>
      </c>
      <c r="F53" s="92">
        <f>C53+D53</f>
        <v>7.5</v>
      </c>
      <c r="G53" s="14"/>
    </row>
    <row r="54" spans="1:7" ht="23.25" customHeight="1">
      <c r="A54" s="90">
        <v>21010300</v>
      </c>
      <c r="B54" s="133" t="s">
        <v>220</v>
      </c>
      <c r="C54" s="79">
        <v>0.1</v>
      </c>
      <c r="D54" s="79"/>
      <c r="E54" s="79" t="s">
        <v>148</v>
      </c>
      <c r="F54" s="23">
        <f>+C54</f>
        <v>0.1</v>
      </c>
      <c r="G54" s="14"/>
    </row>
    <row r="55" spans="1:7" ht="15.75" customHeight="1">
      <c r="A55" s="126">
        <v>21081100</v>
      </c>
      <c r="B55" s="133" t="s">
        <v>10</v>
      </c>
      <c r="C55" s="23">
        <v>7.4</v>
      </c>
      <c r="D55" s="128" t="s">
        <v>148</v>
      </c>
      <c r="E55" s="128" t="s">
        <v>148</v>
      </c>
      <c r="F55" s="23">
        <f aca="true" t="shared" si="4" ref="F55:F60">C55</f>
        <v>7.4</v>
      </c>
      <c r="G55" s="14"/>
    </row>
    <row r="56" spans="1:7" ht="24" customHeight="1">
      <c r="A56" s="126">
        <v>21081300</v>
      </c>
      <c r="B56" s="127" t="s">
        <v>208</v>
      </c>
      <c r="C56" s="23"/>
      <c r="D56" s="128" t="s">
        <v>148</v>
      </c>
      <c r="E56" s="128" t="s">
        <v>148</v>
      </c>
      <c r="F56" s="23">
        <f t="shared" si="4"/>
        <v>0</v>
      </c>
      <c r="G56" s="14"/>
    </row>
    <row r="57" spans="1:7" ht="25.5" customHeight="1" hidden="1">
      <c r="A57" s="90">
        <v>22000000</v>
      </c>
      <c r="B57" s="132" t="s">
        <v>39</v>
      </c>
      <c r="C57" s="92">
        <f>C58</f>
        <v>155.5</v>
      </c>
      <c r="D57" s="125" t="s">
        <v>148</v>
      </c>
      <c r="E57" s="125" t="s">
        <v>148</v>
      </c>
      <c r="F57" s="92">
        <f t="shared" si="4"/>
        <v>155.5</v>
      </c>
      <c r="G57" s="14"/>
    </row>
    <row r="58" spans="1:7" ht="13.5" customHeight="1">
      <c r="A58" s="37">
        <v>22090000</v>
      </c>
      <c r="B58" s="131" t="s">
        <v>9</v>
      </c>
      <c r="C58" s="39">
        <f>C59+C60</f>
        <v>155.5</v>
      </c>
      <c r="D58" s="124" t="s">
        <v>148</v>
      </c>
      <c r="E58" s="124" t="s">
        <v>148</v>
      </c>
      <c r="F58" s="39">
        <f t="shared" si="4"/>
        <v>155.5</v>
      </c>
      <c r="G58" s="14"/>
    </row>
    <row r="59" spans="1:7" ht="36">
      <c r="A59" s="126">
        <v>22090100</v>
      </c>
      <c r="B59" s="133" t="s">
        <v>217</v>
      </c>
      <c r="C59" s="23">
        <v>150</v>
      </c>
      <c r="D59" s="128"/>
      <c r="E59" s="128"/>
      <c r="F59" s="23">
        <f t="shared" si="4"/>
        <v>150</v>
      </c>
      <c r="G59" s="14"/>
    </row>
    <row r="60" spans="1:7" ht="36">
      <c r="A60" s="126">
        <v>22090400</v>
      </c>
      <c r="B60" s="133" t="s">
        <v>218</v>
      </c>
      <c r="C60" s="23">
        <v>5.5</v>
      </c>
      <c r="D60" s="128"/>
      <c r="E60" s="128"/>
      <c r="F60" s="23">
        <f t="shared" si="4"/>
        <v>5.5</v>
      </c>
      <c r="G60" s="14"/>
    </row>
    <row r="61" spans="1:7" ht="0.75" customHeight="1" hidden="1">
      <c r="A61" s="15">
        <v>21080000</v>
      </c>
      <c r="B61" s="84" t="s">
        <v>40</v>
      </c>
      <c r="C61" s="16">
        <f>C55</f>
        <v>7.4</v>
      </c>
      <c r="D61" s="16"/>
      <c r="E61" s="16"/>
      <c r="F61" s="16">
        <f>C61+D61</f>
        <v>7.4</v>
      </c>
      <c r="G61" s="14"/>
    </row>
    <row r="62" spans="1:7" ht="12" customHeight="1" hidden="1">
      <c r="A62" s="15">
        <v>24000000</v>
      </c>
      <c r="B62" s="84" t="s">
        <v>41</v>
      </c>
      <c r="C62" s="16">
        <f>C63+C64</f>
        <v>0</v>
      </c>
      <c r="D62" s="16">
        <f>D66</f>
        <v>0</v>
      </c>
      <c r="E62" s="16"/>
      <c r="F62" s="16">
        <f>C62+D62</f>
        <v>0</v>
      </c>
      <c r="G62" s="14"/>
    </row>
    <row r="63" spans="1:7" ht="9" customHeight="1" hidden="1">
      <c r="A63" s="21">
        <v>24030000</v>
      </c>
      <c r="B63" s="83" t="s">
        <v>42</v>
      </c>
      <c r="C63" s="22"/>
      <c r="D63" s="24" t="s">
        <v>148</v>
      </c>
      <c r="E63" s="24" t="s">
        <v>148</v>
      </c>
      <c r="F63" s="22">
        <f>C63</f>
        <v>0</v>
      </c>
      <c r="G63" s="14"/>
    </row>
    <row r="64" spans="1:7" ht="4.5" customHeight="1" hidden="1">
      <c r="A64" s="17">
        <v>24060300</v>
      </c>
      <c r="B64" s="85" t="s">
        <v>43</v>
      </c>
      <c r="C64" s="18"/>
      <c r="D64" s="19" t="s">
        <v>148</v>
      </c>
      <c r="E64" s="19" t="s">
        <v>148</v>
      </c>
      <c r="F64" s="18">
        <f>C64</f>
        <v>0</v>
      </c>
      <c r="G64" s="14"/>
    </row>
    <row r="65" spans="1:7" ht="24" hidden="1">
      <c r="A65" s="17">
        <v>24110600</v>
      </c>
      <c r="B65" s="87" t="s">
        <v>44</v>
      </c>
      <c r="C65" s="19" t="s">
        <v>26</v>
      </c>
      <c r="D65" s="18" t="s">
        <v>148</v>
      </c>
      <c r="E65" s="18" t="s">
        <v>148</v>
      </c>
      <c r="F65" s="18"/>
      <c r="G65" s="14"/>
    </row>
    <row r="66" spans="1:7" ht="43.5" customHeight="1" hidden="1">
      <c r="A66" s="143">
        <v>24062100</v>
      </c>
      <c r="B66" s="144" t="s">
        <v>206</v>
      </c>
      <c r="C66" s="18" t="s">
        <v>148</v>
      </c>
      <c r="D66" s="19"/>
      <c r="E66" s="19" t="s">
        <v>148</v>
      </c>
      <c r="F66" s="18"/>
      <c r="G66" s="14"/>
    </row>
    <row r="67" spans="1:7" ht="1.5" customHeight="1">
      <c r="A67" s="15">
        <v>25000000</v>
      </c>
      <c r="B67" s="81" t="s">
        <v>17</v>
      </c>
      <c r="C67" s="20"/>
      <c r="D67" s="119">
        <f>D68+D69</f>
        <v>0</v>
      </c>
      <c r="E67" s="20"/>
      <c r="F67" s="119">
        <f aca="true" t="shared" si="5" ref="F67:F75">D67</f>
        <v>0</v>
      </c>
      <c r="G67" s="14"/>
    </row>
    <row r="68" spans="1:7" ht="33.75" customHeight="1" hidden="1">
      <c r="A68" s="17">
        <v>25010100</v>
      </c>
      <c r="B68" s="82" t="s">
        <v>186</v>
      </c>
      <c r="C68" s="19"/>
      <c r="D68" s="93"/>
      <c r="E68" s="19"/>
      <c r="F68" s="93">
        <f t="shared" si="5"/>
        <v>0</v>
      </c>
      <c r="G68" s="14"/>
    </row>
    <row r="69" spans="1:7" ht="15.75" customHeight="1" hidden="1">
      <c r="A69" s="17">
        <v>25010300</v>
      </c>
      <c r="B69" s="82" t="s">
        <v>187</v>
      </c>
      <c r="C69" s="19"/>
      <c r="D69" s="18"/>
      <c r="E69" s="19"/>
      <c r="F69" s="18">
        <f t="shared" si="5"/>
        <v>0</v>
      </c>
      <c r="G69" s="14"/>
    </row>
    <row r="70" spans="1:7" ht="15.75" customHeight="1">
      <c r="A70" s="15">
        <v>30000000</v>
      </c>
      <c r="B70" s="81" t="s">
        <v>259</v>
      </c>
      <c r="C70" s="20">
        <f>C71</f>
        <v>30</v>
      </c>
      <c r="D70" s="16">
        <f>D71+D74</f>
        <v>0</v>
      </c>
      <c r="E70" s="16">
        <f>E71+E74</f>
        <v>0</v>
      </c>
      <c r="F70" s="16">
        <f t="shared" si="5"/>
        <v>0</v>
      </c>
      <c r="G70" s="14"/>
    </row>
    <row r="71" spans="1:7" ht="15.75" customHeight="1">
      <c r="A71" s="17">
        <v>31000000</v>
      </c>
      <c r="B71" s="82" t="s">
        <v>260</v>
      </c>
      <c r="C71" s="19">
        <f>C72</f>
        <v>30</v>
      </c>
      <c r="D71" s="18">
        <f>D73</f>
        <v>0</v>
      </c>
      <c r="E71" s="18">
        <f>E73</f>
        <v>0</v>
      </c>
      <c r="F71" s="18">
        <f t="shared" si="5"/>
        <v>0</v>
      </c>
      <c r="G71" s="14"/>
    </row>
    <row r="72" spans="1:7" ht="57" customHeight="1">
      <c r="A72" s="17">
        <v>31010200</v>
      </c>
      <c r="B72" s="82" t="s">
        <v>261</v>
      </c>
      <c r="C72" s="19">
        <v>30</v>
      </c>
      <c r="D72" s="18"/>
      <c r="E72" s="19"/>
      <c r="F72" s="18">
        <v>30</v>
      </c>
      <c r="G72" s="14"/>
    </row>
    <row r="73" spans="1:7" ht="0.75" customHeight="1">
      <c r="A73" s="25">
        <v>31030000</v>
      </c>
      <c r="B73" s="87" t="s">
        <v>45</v>
      </c>
      <c r="C73" s="26" t="s">
        <v>148</v>
      </c>
      <c r="D73" s="145"/>
      <c r="E73" s="145"/>
      <c r="F73" s="16">
        <f t="shared" si="5"/>
        <v>0</v>
      </c>
      <c r="G73" s="14"/>
    </row>
    <row r="74" spans="1:7" ht="22.5" customHeight="1" hidden="1">
      <c r="A74" s="27">
        <v>33000000</v>
      </c>
      <c r="B74" s="88" t="s">
        <v>46</v>
      </c>
      <c r="C74" s="28" t="s">
        <v>148</v>
      </c>
      <c r="D74" s="145">
        <f>D75</f>
        <v>0</v>
      </c>
      <c r="E74" s="145">
        <f>E75</f>
        <v>0</v>
      </c>
      <c r="F74" s="16">
        <f t="shared" si="5"/>
        <v>0</v>
      </c>
      <c r="G74" s="14"/>
    </row>
    <row r="75" spans="1:7" ht="66" customHeight="1" hidden="1">
      <c r="A75" s="27">
        <v>33010100</v>
      </c>
      <c r="B75" s="135" t="s">
        <v>219</v>
      </c>
      <c r="C75" s="26" t="s">
        <v>148</v>
      </c>
      <c r="D75" s="145"/>
      <c r="E75" s="145"/>
      <c r="F75" s="16">
        <f t="shared" si="5"/>
        <v>0</v>
      </c>
      <c r="G75" s="14"/>
    </row>
    <row r="76" spans="1:7" ht="12.75">
      <c r="A76" s="15">
        <v>50000000</v>
      </c>
      <c r="B76" s="29" t="s">
        <v>47</v>
      </c>
      <c r="C76" s="20" t="s">
        <v>148</v>
      </c>
      <c r="D76" s="16">
        <f>D77+D78</f>
        <v>40</v>
      </c>
      <c r="E76" s="20" t="s">
        <v>148</v>
      </c>
      <c r="F76" s="16" t="s">
        <v>148</v>
      </c>
      <c r="G76" s="14"/>
    </row>
    <row r="77" spans="1:7" ht="12.75">
      <c r="A77" s="17"/>
      <c r="B77" s="17" t="s">
        <v>226</v>
      </c>
      <c r="C77" s="19" t="s">
        <v>148</v>
      </c>
      <c r="D77" s="18">
        <v>40</v>
      </c>
      <c r="E77" s="19" t="s">
        <v>148</v>
      </c>
      <c r="F77" s="18" t="s">
        <v>148</v>
      </c>
      <c r="G77" s="14"/>
    </row>
    <row r="78" spans="1:7" ht="0.75" customHeight="1">
      <c r="A78" s="17"/>
      <c r="B78" s="121"/>
      <c r="C78" s="19" t="s">
        <v>148</v>
      </c>
      <c r="D78" s="23"/>
      <c r="E78" s="19" t="s">
        <v>148</v>
      </c>
      <c r="F78" s="18" t="s">
        <v>148</v>
      </c>
      <c r="G78" s="14"/>
    </row>
    <row r="79" spans="1:7" ht="0.75" customHeight="1">
      <c r="A79" s="17"/>
      <c r="B79" s="30" t="s">
        <v>48</v>
      </c>
      <c r="C79" s="22">
        <f>C10+C52+C70</f>
        <v>11965</v>
      </c>
      <c r="D79" s="122">
        <f>D52+D10+D70+D76+D49</f>
        <v>480.5</v>
      </c>
      <c r="E79" s="22">
        <f>E73+E75+E49</f>
        <v>410</v>
      </c>
      <c r="F79" s="122">
        <f>C79+D79</f>
        <v>12445.5</v>
      </c>
      <c r="G79" s="14"/>
    </row>
    <row r="80" spans="1:7" ht="25.5" customHeight="1" hidden="1">
      <c r="A80" s="21">
        <v>40000000</v>
      </c>
      <c r="B80" s="31" t="s">
        <v>49</v>
      </c>
      <c r="C80" s="96">
        <f>C81</f>
        <v>0</v>
      </c>
      <c r="D80" s="22">
        <f>D81+D82+D83+D84</f>
        <v>0</v>
      </c>
      <c r="E80" s="22">
        <f>E81+E82+E83+E84</f>
        <v>0</v>
      </c>
      <c r="F80" s="22">
        <f>C80+D80</f>
        <v>0</v>
      </c>
      <c r="G80" s="14"/>
    </row>
    <row r="81" spans="1:7" ht="0.75" customHeight="1" hidden="1">
      <c r="A81" s="32"/>
      <c r="B81" s="32"/>
      <c r="C81" s="100"/>
      <c r="D81" s="33"/>
      <c r="E81" s="33"/>
      <c r="F81" s="96">
        <f>F82+F83+F84+F85</f>
        <v>12451.654</v>
      </c>
      <c r="G81" s="14"/>
    </row>
    <row r="82" spans="1:7" ht="2.25" customHeight="1" hidden="1">
      <c r="A82" s="17">
        <v>41010000</v>
      </c>
      <c r="B82" s="17" t="s">
        <v>50</v>
      </c>
      <c r="C82" s="18"/>
      <c r="D82" s="19"/>
      <c r="E82" s="19"/>
      <c r="F82" s="18"/>
      <c r="G82" s="14"/>
    </row>
    <row r="83" spans="1:7" ht="36" hidden="1">
      <c r="A83" s="17">
        <v>41032300</v>
      </c>
      <c r="B83" s="17" t="s">
        <v>180</v>
      </c>
      <c r="C83" s="95">
        <v>6.154</v>
      </c>
      <c r="D83" s="19"/>
      <c r="E83" s="19"/>
      <c r="F83" s="93">
        <f>C83+D83</f>
        <v>6.154</v>
      </c>
      <c r="G83" s="14"/>
    </row>
    <row r="84" spans="1:7" ht="23.25" customHeight="1" hidden="1">
      <c r="A84" s="17">
        <v>43010000</v>
      </c>
      <c r="B84" s="34" t="s">
        <v>51</v>
      </c>
      <c r="C84" s="19"/>
      <c r="D84" s="18"/>
      <c r="E84" s="18"/>
      <c r="F84" s="18">
        <f>D84</f>
        <v>0</v>
      </c>
      <c r="G84" s="14"/>
    </row>
    <row r="85" spans="1:7" ht="12.75">
      <c r="A85" s="17"/>
      <c r="B85" s="30" t="s">
        <v>52</v>
      </c>
      <c r="C85" s="22">
        <f>C79+C80</f>
        <v>11965</v>
      </c>
      <c r="D85" s="122">
        <f>D79+D80</f>
        <v>480.5</v>
      </c>
      <c r="E85" s="22">
        <f>E79+E80</f>
        <v>410</v>
      </c>
      <c r="F85" s="122">
        <f>F79+F80</f>
        <v>12445.5</v>
      </c>
      <c r="G85" s="14"/>
    </row>
    <row r="86" spans="1:7" ht="12.75">
      <c r="A86" s="35"/>
      <c r="E86" s="76"/>
      <c r="F86" s="76"/>
      <c r="G86" s="14"/>
    </row>
    <row r="87" spans="1:5" ht="12.75">
      <c r="A87" s="35"/>
      <c r="B87" s="89" t="s">
        <v>298</v>
      </c>
      <c r="E87" s="6" t="s">
        <v>302</v>
      </c>
    </row>
    <row r="88" ht="12.75">
      <c r="C88" s="36"/>
    </row>
    <row r="89" spans="2:5" ht="15.75">
      <c r="B89" s="78" t="s">
        <v>299</v>
      </c>
      <c r="C89" s="78"/>
      <c r="D89" s="78"/>
      <c r="E89" s="78"/>
    </row>
    <row r="90" spans="2:5" ht="15.75">
      <c r="B90" s="78" t="s">
        <v>300</v>
      </c>
      <c r="C90" s="78"/>
      <c r="D90" s="78"/>
      <c r="E90" s="78" t="s">
        <v>301</v>
      </c>
    </row>
  </sheetData>
  <sheetProtection/>
  <mergeCells count="6">
    <mergeCell ref="E1:F1"/>
    <mergeCell ref="A5:F5"/>
    <mergeCell ref="B7:B8"/>
    <mergeCell ref="C7:C8"/>
    <mergeCell ref="D7:E7"/>
    <mergeCell ref="F7:F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Customer</cp:lastModifiedBy>
  <cp:lastPrinted>2011-01-17T14:04:11Z</cp:lastPrinted>
  <dcterms:created xsi:type="dcterms:W3CDTF">2003-11-05T06:03:34Z</dcterms:created>
  <dcterms:modified xsi:type="dcterms:W3CDTF">2011-01-17T14:05:34Z</dcterms:modified>
  <cp:category/>
  <cp:version/>
  <cp:contentType/>
  <cp:contentStatus/>
</cp:coreProperties>
</file>