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3"/>
  </bookViews>
  <sheets>
    <sheet name="доходы" sheetId="1" r:id="rId1"/>
    <sheet name="расх по ф" sheetId="2" r:id="rId2"/>
    <sheet name="Бюдж розв" sheetId="3" r:id="rId3"/>
    <sheet name="Програми" sheetId="4" r:id="rId4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<sst xmlns="http://schemas.openxmlformats.org/spreadsheetml/2006/main" count="346" uniqueCount="259">
  <si>
    <t>Загальний фонд</t>
  </si>
  <si>
    <t>Земельний податок з юридичних осіб</t>
  </si>
  <si>
    <t>Земельний податок з фізичних осіб</t>
  </si>
  <si>
    <t>Державне мито</t>
  </si>
  <si>
    <t>Адміністративні штрафи та інші санкції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</si>
  <si>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</si>
  <si>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</si>
  <si>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</si>
  <si>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</si>
  <si>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</si>
  <si>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</si>
  <si>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</si>
  <si>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</si>
  <si>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</si>
  <si>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</si>
  <si>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</si>
  <si>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</si>
  <si>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</si>
  <si>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</si>
  <si>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</si>
  <si>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</si>
  <si>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</si>
  <si>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</si>
  <si>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</si>
  <si>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</si>
  <si>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</si>
  <si>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</si>
  <si>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</si>
  <si>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</si>
  <si>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</si>
  <si>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</si>
  <si>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</si>
  <si>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</si>
  <si>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</si>
  <si>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</si>
  <si>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</si>
  <si>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</si>
  <si>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</si>
  <si>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</si>
  <si>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</si>
  <si>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</si>
  <si>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</si>
  <si>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</si>
  <si>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</si>
  <si>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</si>
  <si>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</si>
  <si>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</si>
  <si>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</si>
  <si>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</si>
  <si>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</si>
  <si>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</si>
  <si>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</si>
  <si>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</si>
  <si>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</si>
  <si>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</si>
  <si>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</si>
  <si>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</si>
  <si>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</si>
  <si>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</si>
  <si>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</si>
  <si>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</si>
  <si>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</si>
  <si>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</si>
  <si>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</si>
  <si>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</si>
  <si>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</si>
  <si>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</si>
  <si>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</si>
  <si>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</si>
  <si>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</si>
  <si>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</si>
  <si>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</si>
  <si>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</si>
  <si>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</si>
  <si>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</si>
  <si>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</si>
  <si>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</si>
  <si>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</si>
  <si>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</si>
  <si>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</si>
  <si>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</si>
  <si>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</si>
  <si>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</si>
  <si>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</si>
  <si>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</si>
  <si>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</si>
  <si>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</si>
  <si>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</si>
  <si>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</si>
  <si>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</si>
  <si>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</si>
  <si>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</si>
  <si>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</si>
  <si>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</si>
  <si>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</si>
  <si>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</si>
  <si>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</si>
  <si>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</si>
  <si>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</si>
  <si>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</si>
  <si>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</si>
  <si>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</si>
  <si>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</si>
  <si>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</si>
  <si>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</si>
  <si>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</si>
  <si>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</si>
  <si>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</si>
  <si>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</si>
  <si>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</si>
  <si>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</si>
  <si>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</si>
  <si>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</si>
  <si>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</si>
  <si>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</si>
  <si>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</si>
  <si>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</si>
  <si>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</si>
  <si>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</si>
  <si>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</si>
  <si>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</si>
  <si>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</si>
  <si>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</si>
  <si>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</si>
  <si>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</si>
  <si>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</si>
  <si>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</si>
  <si>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</si>
  <si>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</si>
  <si>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</si>
  <si>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</si>
  <si>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</si>
  <si>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</si>
  <si>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</si>
  <si>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</si>
  <si>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</si>
  <si>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</si>
  <si>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</si>
  <si>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</si>
  <si>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</si>
  <si>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</si>
  <si>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</si>
  <si>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</si>
  <si>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</si>
  <si>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</si>
  <si>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</si>
  <si>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</si>
  <si>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</si>
  <si>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</si>
  <si>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</si>
  <si>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</si>
  <si>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>150115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</si>
  <si>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</si>
  <si>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</si>
  <si>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</si>
  <si>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</si>
  <si>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</si>
  <si>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</si>
  <si>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</si>
  <si>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</si>
  <si>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</si>
  <si>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</si>
  <si>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</si>
  <si>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</si>
  <si>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</si>
  <si>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</si>
  <si>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</si>
  <si>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</si>
  <si>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</si>
  <si>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</si>
  <si>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</si>
  <si>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</si>
  <si>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</si>
  <si>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</si>
  <si>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</si>
  <si>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</si>
  <si>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</si>
  <si>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</si>
  <si>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</si>
  <si>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Екологічний податок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</si>
  <si>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</si>
  <si>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</si>
  <si>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</si>
  <si>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</si>
  <si>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</si>
  <si>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</si>
  <si>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</si>
  <si>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</si>
  <si>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</si>
  <si>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</si>
  <si>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</si>
  <si>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</si>
  <si>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</si>
  <si>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</si>
  <si>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</si>
  <si>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</si>
  <si>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</si>
  <si>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</si>
  <si>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</si>
  <si>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</si>
  <si>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</si>
  <si>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</si>
  <si>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</si>
  <si>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</si>
  <si>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</si>
  <si>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</si>
  <si>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>Додаток № 1</t>
  </si>
  <si>
    <t>Інші субвенції (районому бюджету на участь у програмі "Власний дім"</t>
  </si>
  <si>
    <t xml:space="preserve">Єдиний податок  </t>
  </si>
  <si>
    <t>Єдиний податок  з юридичних осіб</t>
  </si>
  <si>
    <t>Єдиний податок  з фізичних осіб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</si>
  <si>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</si>
  <si>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</si>
  <si>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</si>
  <si>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</si>
  <si>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</si>
  <si>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</si>
  <si>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</si>
  <si>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Фінансова підтримка громадських  організацій  інвалідів і ветеранів</t>
  </si>
  <si>
    <t>О3</t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</si>
  <si>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</si>
  <si>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</si>
  <si>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r>
      <t>Видатки на проведення робіт,пов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язаних із будівництвом,реконструкцією,ремонтом та утриманням автомобільних доріг</t>
    </r>
  </si>
  <si>
    <t>Інші додаткові дотації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</si>
  <si>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</si>
  <si>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Додаток   2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</si>
  <si>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</si>
  <si>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</si>
  <si>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</si>
  <si>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</si>
  <si>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</si>
  <si>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</si>
  <si>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Акцизний податок з реалізації суб</t>
    </r>
    <r>
      <rPr>
        <b/>
        <sz val="9"/>
        <color indexed="8"/>
        <rFont val="Calibri"/>
        <family val="2"/>
      </rPr>
      <t>'</t>
    </r>
    <r>
      <rPr>
        <b/>
        <sz val="9"/>
        <color indexed="8"/>
        <rFont val="Arial"/>
        <family val="2"/>
      </rPr>
      <t>єктами господарювання роздрібної торгівлі підакцизних товарів</t>
    </r>
  </si>
  <si>
    <t>Капітальний ремонт   багатоквартирного житлового фонду м. Попасна</t>
  </si>
  <si>
    <t>Капітальний ремонт</t>
  </si>
  <si>
    <t>Доходи  міського бюджету на 2016 рік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</si>
  <si>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</si>
  <si>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</si>
  <si>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t>міського бюджету у 2016 році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</si>
  <si>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</si>
  <si>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Видатки міського бюджету на 2016 рік</t>
  </si>
  <si>
    <t>Міський голова</t>
  </si>
  <si>
    <t>Ю.І.Онищенко</t>
  </si>
  <si>
    <t xml:space="preserve">Міський голова </t>
  </si>
  <si>
    <t>Міська комплексна програма щодо соціальної адаптації, психологічної реабілітації та вшанування памяті учасників АТО</t>
  </si>
  <si>
    <t>Міська цільова Програма роботи з обдарованими дітьми та молоддю м.Попасна на 2016 рік</t>
  </si>
  <si>
    <t>Програма розвитку житлово-комунального господарства та благоустрою м. Попасна на 2016 рік</t>
  </si>
  <si>
    <t>Програма проведення культурно-масових заходів в місті на 2016 рік</t>
  </si>
  <si>
    <t>Програми соціально-економічного розвитку - інші витрати в м.Попасна на 2016 рік</t>
  </si>
  <si>
    <t>Міська програма розвитку фізичної культури і спорту у м. Попасна на 2016 рік</t>
  </si>
  <si>
    <t>Програма висвітлення діяльності Попаснянської міської ради та її виконкому в засобах масової інформації на 2016р.</t>
  </si>
  <si>
    <t>Програма виконкому Попаснянської міської ради з питань соціального захисту та соціального забезпечення населення на 2016р.</t>
  </si>
  <si>
    <t>Додаток № 4</t>
  </si>
  <si>
    <t>Додаток 3</t>
  </si>
  <si>
    <t xml:space="preserve">24  грудня  2015 р.№ </t>
  </si>
  <si>
    <t>24 грудня 2015р. №</t>
  </si>
  <si>
    <t>від 24.12.2015 року №</t>
  </si>
  <si>
    <t xml:space="preserve">                                                    до рішення  міської ради</t>
  </si>
  <si>
    <t xml:space="preserve">                                        до рішення міської ради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</si>
</sst>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[Red]\-#,##0.0\ "/>
    <numFmt numFmtId="175" formatCode="#,##0.000_ ;[Red]\-#,##0.000\ "/>
    <numFmt numFmtId="176" formatCode="#,##0.000"/>
    <numFmt numFmtId="177" formatCode="0.000"/>
    <numFmt numFmtId="178" formatCode="0.00000"/>
  </numFmts>
  <fonts count="99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173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173" fontId="10" fillId="0" borderId="10" xfId="55" applyNumberFormat="1" applyFont="1" applyBorder="1" applyAlignment="1">
      <alignment horizontal="center" vertical="center" wrapText="1"/>
      <protection/>
    </xf>
    <xf numFmtId="173" fontId="3" fillId="0" borderId="10" xfId="55" applyNumberFormat="1" applyFont="1" applyBorder="1" applyAlignment="1">
      <alignment horizontal="center" vertical="center" wrapText="1"/>
      <protection/>
    </xf>
    <xf numFmtId="173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173" fontId="6" fillId="0" borderId="10" xfId="55" applyNumberFormat="1" applyFont="1" applyBorder="1" applyAlignment="1">
      <alignment horizontal="center" vertical="center" wrapText="1"/>
      <protection/>
    </xf>
    <xf numFmtId="173" fontId="10" fillId="0" borderId="10" xfId="55" applyNumberFormat="1" applyFont="1" applyFill="1" applyBorder="1" applyAlignment="1">
      <alignment horizontal="center" vertical="center" wrapText="1"/>
      <protection/>
    </xf>
    <xf numFmtId="173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173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173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173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173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175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174" fontId="28" fillId="0" borderId="0" xfId="54" applyNumberFormat="1">
      <alignment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173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173" fontId="1" fillId="0" borderId="10" xfId="55" applyNumberFormat="1" applyFont="1" applyFill="1" applyBorder="1" applyAlignment="1">
      <alignment horizontal="center" vertical="center" wrapText="1"/>
      <protection/>
    </xf>
    <xf numFmtId="175" fontId="39" fillId="0" borderId="26" xfId="54" applyNumberFormat="1" applyFont="1" applyBorder="1" applyAlignment="1">
      <alignment horizontal="right" vertical="top" wrapText="1"/>
      <protection/>
    </xf>
    <xf numFmtId="176" fontId="10" fillId="0" borderId="10" xfId="55" applyNumberFormat="1" applyFont="1" applyBorder="1" applyAlignment="1">
      <alignment horizontal="center" vertical="center" wrapText="1"/>
      <protection/>
    </xf>
    <xf numFmtId="176" fontId="6" fillId="0" borderId="10" xfId="55" applyNumberFormat="1" applyFont="1" applyBorder="1" applyAlignment="1">
      <alignment horizontal="center" vertical="center" wrapText="1"/>
      <protection/>
    </xf>
    <xf numFmtId="175" fontId="34" fillId="0" borderId="26" xfId="54" applyNumberFormat="1" applyFont="1" applyBorder="1" applyAlignment="1">
      <alignment horizontal="right" vertical="top" wrapText="1"/>
      <protection/>
    </xf>
    <xf numFmtId="175" fontId="34" fillId="0" borderId="26" xfId="54" applyNumberFormat="1" applyFont="1" applyBorder="1" applyAlignment="1">
      <alignment horizontal="right"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175" fontId="39" fillId="0" borderId="10" xfId="54" applyNumberFormat="1" applyFont="1" applyBorder="1" applyAlignment="1">
      <alignment horizontal="right" vertical="top" wrapText="1"/>
      <protection/>
    </xf>
    <xf numFmtId="175" fontId="39" fillId="0" borderId="27" xfId="54" applyNumberFormat="1" applyFont="1" applyBorder="1" applyAlignment="1">
      <alignment horizontal="right" vertical="top" wrapText="1"/>
      <protection/>
    </xf>
    <xf numFmtId="175" fontId="39" fillId="0" borderId="28" xfId="54" applyNumberFormat="1" applyFont="1" applyBorder="1" applyAlignment="1">
      <alignment horizontal="right" vertical="top" wrapText="1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173" fontId="5" fillId="0" borderId="10" xfId="55" applyNumberFormat="1" applyFont="1" applyFill="1" applyBorder="1" applyAlignment="1">
      <alignment horizontal="center" vertical="center" wrapText="1"/>
      <protection/>
    </xf>
    <xf numFmtId="173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173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175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7" fillId="33" borderId="10" xfId="55" applyFont="1" applyFill="1" applyBorder="1" applyAlignment="1">
      <alignment horizontal="justify" wrapText="1"/>
      <protection/>
    </xf>
    <xf numFmtId="0" fontId="20" fillId="33" borderId="10" xfId="55" applyFont="1" applyFill="1" applyBorder="1" applyAlignment="1">
      <alignment horizontal="justify" wrapText="1"/>
      <protection/>
    </xf>
    <xf numFmtId="0" fontId="14" fillId="33" borderId="10" xfId="55" applyFont="1" applyFill="1" applyBorder="1" applyAlignment="1">
      <alignment horizontal="justify" vertical="top" wrapText="1"/>
      <protection/>
    </xf>
    <xf numFmtId="0" fontId="3" fillId="33" borderId="10" xfId="55" applyFont="1" applyFill="1" applyBorder="1" applyAlignment="1">
      <alignment horizontal="justify" wrapText="1"/>
      <protection/>
    </xf>
    <xf numFmtId="175" fontId="34" fillId="0" borderId="30" xfId="54" applyNumberFormat="1" applyFont="1" applyBorder="1" applyAlignment="1">
      <alignment horizontal="right" vertical="top" wrapText="1"/>
      <protection/>
    </xf>
    <xf numFmtId="175" fontId="31" fillId="0" borderId="26" xfId="54" applyNumberFormat="1" applyFont="1" applyBorder="1" applyAlignment="1">
      <alignment horizontal="right" vertical="top" wrapText="1"/>
      <protection/>
    </xf>
    <xf numFmtId="175" fontId="31" fillId="0" borderId="20" xfId="54" applyNumberFormat="1" applyFont="1" applyBorder="1" applyAlignment="1">
      <alignment horizontal="right" vertical="top" wrapText="1"/>
      <protection/>
    </xf>
    <xf numFmtId="175" fontId="31" fillId="0" borderId="31" xfId="54" applyNumberFormat="1" applyFont="1" applyBorder="1" applyAlignment="1">
      <alignment horizontal="right" vertical="top" wrapText="1"/>
      <protection/>
    </xf>
    <xf numFmtId="175" fontId="31" fillId="0" borderId="27" xfId="54" applyNumberFormat="1" applyFont="1" applyBorder="1" applyAlignment="1">
      <alignment horizontal="right" vertical="top" wrapText="1"/>
      <protection/>
    </xf>
    <xf numFmtId="175" fontId="31" fillId="34" borderId="31" xfId="54" applyNumberFormat="1" applyFont="1" applyFill="1" applyBorder="1" applyAlignment="1">
      <alignment horizontal="right" vertical="top" wrapText="1"/>
      <protection/>
    </xf>
    <xf numFmtId="175" fontId="34" fillId="0" borderId="32" xfId="54" applyNumberFormat="1" applyFont="1" applyBorder="1" applyAlignment="1">
      <alignment horizontal="right" vertical="top" wrapText="1"/>
      <protection/>
    </xf>
    <xf numFmtId="175" fontId="39" fillId="0" borderId="33" xfId="54" applyNumberFormat="1" applyFont="1" applyBorder="1" applyAlignment="1">
      <alignment horizontal="right" vertical="top" wrapText="1"/>
      <protection/>
    </xf>
    <xf numFmtId="175" fontId="39" fillId="0" borderId="31" xfId="54" applyNumberFormat="1" applyFont="1" applyBorder="1" applyAlignment="1">
      <alignment horizontal="right" vertical="top" wrapText="1"/>
      <protection/>
    </xf>
    <xf numFmtId="175" fontId="31" fillId="0" borderId="33" xfId="54" applyNumberFormat="1" applyFont="1" applyBorder="1" applyAlignment="1">
      <alignment horizontal="right" vertical="top" wrapText="1"/>
      <protection/>
    </xf>
    <xf numFmtId="175" fontId="39" fillId="0" borderId="32" xfId="54" applyNumberFormat="1" applyFont="1" applyBorder="1" applyAlignment="1">
      <alignment horizontal="right" vertical="top" wrapText="1"/>
      <protection/>
    </xf>
    <xf numFmtId="175" fontId="40" fillId="0" borderId="26" xfId="54" applyNumberFormat="1" applyFont="1" applyBorder="1" applyAlignment="1">
      <alignment horizontal="right" vertical="top" wrapText="1"/>
      <protection/>
    </xf>
    <xf numFmtId="175" fontId="31" fillId="0" borderId="32" xfId="54" applyNumberFormat="1" applyFont="1" applyBorder="1" applyAlignment="1">
      <alignment horizontal="right" vertical="top" wrapText="1"/>
      <protection/>
    </xf>
    <xf numFmtId="175" fontId="40" fillId="0" borderId="26" xfId="54" applyNumberFormat="1" applyFont="1" applyBorder="1" applyAlignment="1">
      <alignment horizontal="right" vertical="top" wrapText="1"/>
      <protection/>
    </xf>
    <xf numFmtId="175" fontId="34" fillId="0" borderId="29" xfId="54" applyNumberFormat="1" applyFont="1" applyBorder="1" applyAlignment="1">
      <alignment horizontal="right" vertical="top" wrapText="1"/>
      <protection/>
    </xf>
    <xf numFmtId="175" fontId="31" fillId="0" borderId="31" xfId="54" applyNumberFormat="1" applyFont="1" applyBorder="1" applyAlignment="1">
      <alignment horizontal="right" vertical="top" wrapText="1"/>
      <protection/>
    </xf>
    <xf numFmtId="175" fontId="31" fillId="0" borderId="32" xfId="54" applyNumberFormat="1" applyFont="1" applyBorder="1" applyAlignment="1">
      <alignment horizontal="right" vertical="top" wrapText="1"/>
      <protection/>
    </xf>
    <xf numFmtId="175" fontId="39" fillId="0" borderId="34" xfId="54" applyNumberFormat="1" applyFont="1" applyBorder="1" applyAlignment="1">
      <alignment horizontal="right" vertical="top" wrapText="1"/>
      <protection/>
    </xf>
    <xf numFmtId="175" fontId="31" fillId="0" borderId="35" xfId="54" applyNumberFormat="1" applyFont="1" applyBorder="1" applyAlignment="1">
      <alignment horizontal="right" vertical="top" wrapText="1"/>
      <protection/>
    </xf>
    <xf numFmtId="175" fontId="31" fillId="0" borderId="36" xfId="54" applyNumberFormat="1" applyFont="1" applyBorder="1" applyAlignment="1">
      <alignment horizontal="right" vertical="top" wrapText="1"/>
      <protection/>
    </xf>
    <xf numFmtId="175" fontId="31" fillId="0" borderId="37" xfId="54" applyNumberFormat="1" applyFont="1" applyBorder="1" applyAlignment="1">
      <alignment horizontal="right" vertical="top" wrapText="1"/>
      <protection/>
    </xf>
    <xf numFmtId="175" fontId="31" fillId="0" borderId="38" xfId="54" applyNumberFormat="1" applyFont="1" applyBorder="1" applyAlignment="1">
      <alignment horizontal="right" vertical="top" wrapText="1"/>
      <protection/>
    </xf>
    <xf numFmtId="175" fontId="31" fillId="0" borderId="39" xfId="54" applyNumberFormat="1" applyFont="1" applyBorder="1" applyAlignment="1">
      <alignment horizontal="right" vertical="top" wrapText="1"/>
      <protection/>
    </xf>
    <xf numFmtId="175" fontId="31" fillId="0" borderId="14" xfId="54" applyNumberFormat="1" applyFont="1" applyBorder="1" applyAlignment="1">
      <alignment horizontal="right" vertical="top" wrapText="1"/>
      <protection/>
    </xf>
    <xf numFmtId="175" fontId="31" fillId="0" borderId="40" xfId="54" applyNumberFormat="1" applyFont="1" applyBorder="1" applyAlignment="1">
      <alignment horizontal="right" vertical="top" wrapText="1"/>
      <protection/>
    </xf>
    <xf numFmtId="175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54" fillId="0" borderId="10" xfId="0" applyFont="1" applyBorder="1" applyAlignment="1">
      <alignment horizontal="left" vertical="distributed"/>
    </xf>
    <xf numFmtId="0" fontId="55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16" fillId="0" borderId="10" xfId="0" applyFont="1" applyFill="1" applyBorder="1" applyAlignment="1">
      <alignment horizontal="justify" wrapText="1"/>
    </xf>
    <xf numFmtId="172" fontId="58" fillId="0" borderId="0" xfId="55" applyNumberFormat="1" applyFont="1">
      <alignment/>
      <protection/>
    </xf>
    <xf numFmtId="0" fontId="58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176" fontId="6" fillId="0" borderId="10" xfId="55" applyNumberFormat="1" applyFont="1" applyFill="1" applyBorder="1" applyAlignment="1">
      <alignment horizontal="center" vertical="center" wrapText="1"/>
      <protection/>
    </xf>
    <xf numFmtId="176" fontId="1" fillId="0" borderId="10" xfId="55" applyNumberFormat="1" applyFont="1" applyFill="1" applyBorder="1" applyAlignment="1">
      <alignment horizontal="center" vertical="center" wrapText="1"/>
      <protection/>
    </xf>
    <xf numFmtId="0" fontId="32" fillId="0" borderId="41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justify" wrapText="1"/>
    </xf>
    <xf numFmtId="0" fontId="45" fillId="0" borderId="19" xfId="54" applyFont="1" applyBorder="1" applyAlignment="1">
      <alignment/>
      <protection/>
    </xf>
    <xf numFmtId="176" fontId="6" fillId="0" borderId="10" xfId="55" applyNumberFormat="1" applyFont="1" applyFill="1" applyBorder="1" applyAlignment="1">
      <alignment horizontal="center" vertical="center" wrapText="1"/>
      <protection/>
    </xf>
    <xf numFmtId="0" fontId="45" fillId="0" borderId="19" xfId="54" applyFont="1" applyBorder="1" applyAlignment="1">
      <alignment vertical="justify"/>
      <protection/>
    </xf>
    <xf numFmtId="0" fontId="47" fillId="0" borderId="10" xfId="0" applyFont="1" applyBorder="1" applyAlignment="1">
      <alignment vertical="justify"/>
    </xf>
    <xf numFmtId="0" fontId="59" fillId="0" borderId="42" xfId="54" applyFont="1" applyBorder="1" applyAlignment="1">
      <alignment horizontal="justify" vertical="top" wrapText="1"/>
      <protection/>
    </xf>
    <xf numFmtId="176" fontId="18" fillId="0" borderId="10" xfId="55" applyNumberFormat="1" applyFont="1" applyBorder="1" applyAlignment="1">
      <alignment horizontal="center" vertical="center" wrapText="1"/>
      <protection/>
    </xf>
    <xf numFmtId="176" fontId="1" fillId="0" borderId="10" xfId="55" applyNumberFormat="1" applyFont="1" applyBorder="1" applyAlignment="1">
      <alignment horizontal="center" vertical="center" wrapText="1"/>
      <protection/>
    </xf>
    <xf numFmtId="176" fontId="10" fillId="0" borderId="10" xfId="55" applyNumberFormat="1" applyFont="1" applyFill="1" applyBorder="1" applyAlignment="1">
      <alignment horizontal="center" vertical="center" wrapText="1"/>
      <protection/>
    </xf>
    <xf numFmtId="176" fontId="3" fillId="0" borderId="10" xfId="55" applyNumberFormat="1" applyFont="1" applyFill="1" applyBorder="1" applyAlignment="1">
      <alignment horizontal="center" vertical="center" wrapText="1"/>
      <protection/>
    </xf>
    <xf numFmtId="176" fontId="10" fillId="0" borderId="10" xfId="55" applyNumberFormat="1" applyFont="1" applyFill="1" applyBorder="1" applyAlignment="1">
      <alignment horizontal="center" vertical="center" wrapText="1"/>
      <protection/>
    </xf>
    <xf numFmtId="176" fontId="10" fillId="33" borderId="10" xfId="55" applyNumberFormat="1" applyFont="1" applyFill="1" applyBorder="1" applyAlignment="1">
      <alignment horizontal="center" vertical="center" wrapText="1"/>
      <protection/>
    </xf>
    <xf numFmtId="176" fontId="5" fillId="0" borderId="10" xfId="55" applyNumberFormat="1" applyFont="1" applyFill="1" applyBorder="1" applyAlignment="1">
      <alignment horizontal="center" vertical="center" wrapText="1"/>
      <protection/>
    </xf>
    <xf numFmtId="176" fontId="19" fillId="0" borderId="10" xfId="55" applyNumberFormat="1" applyFont="1" applyBorder="1" applyAlignment="1">
      <alignment horizontal="center" vertical="center" wrapText="1"/>
      <protection/>
    </xf>
    <xf numFmtId="176" fontId="3" fillId="0" borderId="10" xfId="55" applyNumberFormat="1" applyFont="1" applyBorder="1" applyAlignment="1">
      <alignment horizontal="center" vertical="center" wrapText="1"/>
      <protection/>
    </xf>
    <xf numFmtId="176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wrapText="1"/>
      <protection/>
    </xf>
    <xf numFmtId="175" fontId="39" fillId="0" borderId="20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/>
    </xf>
    <xf numFmtId="0" fontId="51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16" fillId="0" borderId="10" xfId="55" applyFont="1" applyFill="1" applyBorder="1" applyAlignment="1">
      <alignment horizontal="left" wrapText="1"/>
      <protection/>
    </xf>
    <xf numFmtId="0" fontId="14" fillId="0" borderId="10" xfId="55" applyFont="1" applyFill="1" applyBorder="1" applyAlignment="1">
      <alignment horizontal="left" wrapText="1"/>
      <protection/>
    </xf>
    <xf numFmtId="0" fontId="17" fillId="0" borderId="10" xfId="55" applyFont="1" applyFill="1" applyBorder="1" applyAlignment="1">
      <alignment horizontal="left" vertical="top" wrapText="1"/>
      <protection/>
    </xf>
    <xf numFmtId="49" fontId="28" fillId="35" borderId="22" xfId="54" applyNumberFormat="1" applyFont="1" applyFill="1" applyBorder="1" applyAlignment="1">
      <alignment vertical="top" wrapText="1"/>
      <protection/>
    </xf>
    <xf numFmtId="0" fontId="36" fillId="35" borderId="19" xfId="54" applyFont="1" applyFill="1" applyBorder="1" applyAlignment="1">
      <alignment horizontal="justify" vertical="top" wrapText="1"/>
      <protection/>
    </xf>
    <xf numFmtId="0" fontId="0" fillId="0" borderId="11" xfId="0" applyBorder="1" applyAlignment="1">
      <alignment vertical="justify"/>
    </xf>
    <xf numFmtId="176" fontId="97" fillId="0" borderId="10" xfId="55" applyNumberFormat="1" applyFont="1" applyFill="1" applyBorder="1" applyAlignment="1">
      <alignment horizontal="center" vertical="center" wrapText="1"/>
      <protection/>
    </xf>
    <xf numFmtId="176" fontId="98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8" fontId="28" fillId="0" borderId="0" xfId="54" applyNumberFormat="1">
      <alignment/>
      <protection/>
    </xf>
    <xf numFmtId="175" fontId="31" fillId="0" borderId="30" xfId="54" applyNumberFormat="1" applyFont="1" applyBorder="1" applyAlignment="1">
      <alignment horizontal="right" vertical="top" wrapText="1"/>
      <protection/>
    </xf>
    <xf numFmtId="175" fontId="31" fillId="0" borderId="26" xfId="54" applyNumberFormat="1" applyFont="1" applyBorder="1" applyAlignment="1">
      <alignment vertical="top" wrapText="1"/>
      <protection/>
    </xf>
    <xf numFmtId="175" fontId="31" fillId="0" borderId="20" xfId="54" applyNumberFormat="1" applyFont="1" applyBorder="1" applyAlignment="1">
      <alignment vertical="top" wrapText="1"/>
      <protection/>
    </xf>
    <xf numFmtId="175" fontId="31" fillId="0" borderId="31" xfId="54" applyNumberFormat="1" applyFont="1" applyBorder="1" applyAlignment="1">
      <alignment vertical="top" wrapText="1"/>
      <protection/>
    </xf>
    <xf numFmtId="175" fontId="31" fillId="0" borderId="27" xfId="54" applyNumberFormat="1" applyFont="1" applyBorder="1" applyAlignment="1">
      <alignment vertical="top" wrapText="1"/>
      <protection/>
    </xf>
    <xf numFmtId="175" fontId="39" fillId="0" borderId="26" xfId="54" applyNumberFormat="1" applyFont="1" applyBorder="1" applyAlignment="1">
      <alignment horizontal="right" vertical="top" wrapText="1"/>
      <protection/>
    </xf>
    <xf numFmtId="175" fontId="31" fillId="0" borderId="29" xfId="54" applyNumberFormat="1" applyFont="1" applyBorder="1" applyAlignment="1">
      <alignment horizontal="right" vertical="top" wrapText="1"/>
      <protection/>
    </xf>
    <xf numFmtId="175" fontId="34" fillId="0" borderId="30" xfId="54" applyNumberFormat="1" applyFont="1" applyBorder="1" applyAlignment="1">
      <alignment horizontal="right" vertical="top" wrapText="1"/>
      <protection/>
    </xf>
    <xf numFmtId="175" fontId="34" fillId="0" borderId="20" xfId="54" applyNumberFormat="1" applyFont="1" applyBorder="1" applyAlignment="1">
      <alignment horizontal="right" vertical="top" wrapText="1"/>
      <protection/>
    </xf>
    <xf numFmtId="175" fontId="34" fillId="0" borderId="31" xfId="54" applyNumberFormat="1" applyFont="1" applyBorder="1" applyAlignment="1">
      <alignment horizontal="right" vertical="top" wrapText="1"/>
      <protection/>
    </xf>
    <xf numFmtId="175" fontId="34" fillId="0" borderId="43" xfId="54" applyNumberFormat="1" applyFont="1" applyBorder="1" applyAlignment="1">
      <alignment horizontal="right" vertical="top" wrapText="1"/>
      <protection/>
    </xf>
    <xf numFmtId="176" fontId="4" fillId="0" borderId="0" xfId="55" applyNumberFormat="1">
      <alignment/>
      <protection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4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10" fillId="0" borderId="0" xfId="55" applyFont="1" applyAlignment="1">
      <alignment horizontal="left" wrapText="1"/>
      <protection/>
    </xf>
    <xf numFmtId="0" fontId="43" fillId="0" borderId="0" xfId="55" applyFont="1" applyAlignment="1">
      <alignment horizontal="left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5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5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4" xfId="54" applyFont="1" applyBorder="1" applyAlignment="1">
      <alignment horizontal="center" vertical="center" wrapText="1"/>
      <protection/>
    </xf>
    <xf numFmtId="0" fontId="31" fillId="0" borderId="44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/>
    </xf>
    <xf numFmtId="0" fontId="53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100" zoomScalePageLayoutView="0" workbookViewId="0" topLeftCell="A1">
      <selection activeCell="D3" sqref="D3:F3"/>
    </sheetView>
  </sheetViews>
  <sheetFormatPr defaultColWidth="10.625" defaultRowHeight="12.75"/>
  <cols>
    <col min="1" max="1" width="11.125" style="6" customWidth="1"/>
    <col min="2" max="2" width="49.375" style="6" customWidth="1"/>
    <col min="3" max="3" width="15.125" style="6" customWidth="1"/>
    <col min="4" max="4" width="11.50390625" style="6" customWidth="1"/>
    <col min="5" max="5" width="10.375" style="6" customWidth="1"/>
    <col min="6" max="6" width="17.125" style="6" customWidth="1"/>
    <col min="7" max="7" width="10.875" style="6" bestFit="1" customWidth="1"/>
    <col min="8" max="16384" width="10.625" style="6" customWidth="1"/>
  </cols>
  <sheetData>
    <row r="1" spans="1:6" ht="14.25">
      <c r="A1" s="75"/>
      <c r="B1" s="4"/>
      <c r="C1" s="4"/>
      <c r="D1" s="75" t="s">
        <v>206</v>
      </c>
      <c r="F1" s="4"/>
    </row>
    <row r="2" spans="1:6" ht="19.5" customHeight="1">
      <c r="A2" s="75"/>
      <c r="B2" s="4"/>
      <c r="C2" s="4"/>
      <c r="D2" s="218" t="s">
        <v>146</v>
      </c>
      <c r="E2" s="218"/>
      <c r="F2" s="218"/>
    </row>
    <row r="3" spans="1:6" ht="15">
      <c r="A3" s="75"/>
      <c r="B3" s="7"/>
      <c r="D3" s="219" t="s">
        <v>254</v>
      </c>
      <c r="E3" s="219"/>
      <c r="F3" s="219"/>
    </row>
    <row r="4" spans="1:6" ht="18">
      <c r="A4" s="213" t="s">
        <v>235</v>
      </c>
      <c r="B4" s="213"/>
      <c r="C4" s="213"/>
      <c r="D4" s="213"/>
      <c r="E4" s="213"/>
      <c r="F4" s="213"/>
    </row>
    <row r="5" spans="1:6" ht="10.5" customHeight="1">
      <c r="A5" s="4"/>
      <c r="B5" s="4"/>
      <c r="C5" s="4"/>
      <c r="D5" s="4"/>
      <c r="E5" s="8"/>
      <c r="F5" s="5" t="s">
        <v>13</v>
      </c>
    </row>
    <row r="6" spans="1:6" ht="12.75">
      <c r="A6" s="9"/>
      <c r="B6" s="214" t="s">
        <v>14</v>
      </c>
      <c r="C6" s="214" t="s">
        <v>0</v>
      </c>
      <c r="D6" s="216" t="s">
        <v>10</v>
      </c>
      <c r="E6" s="217"/>
      <c r="F6" s="214" t="s">
        <v>15</v>
      </c>
    </row>
    <row r="7" spans="1:6" ht="36">
      <c r="A7" s="10" t="s">
        <v>16</v>
      </c>
      <c r="B7" s="215"/>
      <c r="C7" s="215"/>
      <c r="D7" s="11" t="s">
        <v>15</v>
      </c>
      <c r="E7" s="11" t="s">
        <v>17</v>
      </c>
      <c r="F7" s="215"/>
    </row>
    <row r="8" spans="1:6" ht="12.75">
      <c r="A8" s="12">
        <v>1</v>
      </c>
      <c r="B8" s="13">
        <v>2</v>
      </c>
      <c r="C8" s="12">
        <v>3</v>
      </c>
      <c r="D8" s="12">
        <v>4</v>
      </c>
      <c r="E8" s="12">
        <v>5</v>
      </c>
      <c r="F8" s="12" t="s">
        <v>18</v>
      </c>
    </row>
    <row r="9" spans="1:7" ht="12.75">
      <c r="A9" s="33">
        <v>10000000</v>
      </c>
      <c r="B9" s="34" t="s">
        <v>19</v>
      </c>
      <c r="C9" s="163">
        <f>C10+C12+C27</f>
        <v>7828.976000000001</v>
      </c>
      <c r="D9" s="163">
        <f>D10+D12</f>
        <v>0</v>
      </c>
      <c r="E9" s="35" t="s">
        <v>128</v>
      </c>
      <c r="F9" s="163">
        <f>C9+D9</f>
        <v>7828.976000000001</v>
      </c>
      <c r="G9" s="14"/>
    </row>
    <row r="10" spans="1:7" ht="35.25" customHeight="1">
      <c r="A10" s="33">
        <v>14040000</v>
      </c>
      <c r="B10" s="190" t="s">
        <v>232</v>
      </c>
      <c r="C10" s="163">
        <v>65</v>
      </c>
      <c r="D10" s="163"/>
      <c r="E10" s="35"/>
      <c r="F10" s="163">
        <f>C10+D10</f>
        <v>65</v>
      </c>
      <c r="G10" s="14"/>
    </row>
    <row r="11" spans="1:7" ht="12.75" hidden="1">
      <c r="A11" s="33"/>
      <c r="B11" s="34"/>
      <c r="C11" s="163"/>
      <c r="D11" s="163"/>
      <c r="E11" s="35"/>
      <c r="F11" s="163"/>
      <c r="G11" s="14"/>
    </row>
    <row r="12" spans="1:7" ht="12.75">
      <c r="A12" s="33">
        <v>18000000</v>
      </c>
      <c r="B12" s="105" t="s">
        <v>229</v>
      </c>
      <c r="C12" s="163">
        <f>C13+C23</f>
        <v>7735.976000000001</v>
      </c>
      <c r="D12" s="163">
        <f>D13+D23</f>
        <v>0</v>
      </c>
      <c r="E12" s="106" t="s">
        <v>128</v>
      </c>
      <c r="F12" s="163">
        <f>F13+F23</f>
        <v>7735.976000000001</v>
      </c>
      <c r="G12" s="14"/>
    </row>
    <row r="13" spans="1:7" ht="12.75">
      <c r="A13" s="33">
        <v>18010000</v>
      </c>
      <c r="B13" s="188" t="s">
        <v>230</v>
      </c>
      <c r="C13" s="194">
        <f>C17+C18+C19+C20+C21+C22</f>
        <v>6845.176</v>
      </c>
      <c r="D13" s="163"/>
      <c r="E13" s="163"/>
      <c r="F13" s="163">
        <f>F17+F18+F19+F20+F21+F22</f>
        <v>6845.176</v>
      </c>
      <c r="G13" s="14"/>
    </row>
    <row r="14" spans="1:7" ht="2.25" customHeight="1" hidden="1">
      <c r="A14" s="33">
        <v>18010000</v>
      </c>
      <c r="B14" s="189" t="s">
        <v>227</v>
      </c>
      <c r="C14" s="194"/>
      <c r="D14" s="163"/>
      <c r="E14" s="106"/>
      <c r="F14" s="163">
        <f aca="true" t="shared" si="0" ref="F14:F25">C14+D14</f>
        <v>0</v>
      </c>
      <c r="G14" s="14"/>
    </row>
    <row r="15" spans="1:7" ht="48" hidden="1">
      <c r="A15" s="33">
        <v>18010000</v>
      </c>
      <c r="B15" s="189" t="s">
        <v>231</v>
      </c>
      <c r="C15" s="194"/>
      <c r="D15" s="163"/>
      <c r="E15" s="106"/>
      <c r="F15" s="163">
        <f t="shared" si="0"/>
        <v>0</v>
      </c>
      <c r="G15" s="14"/>
    </row>
    <row r="16" spans="1:7" ht="48" hidden="1">
      <c r="A16" s="33">
        <v>18010000</v>
      </c>
      <c r="B16" s="189" t="s">
        <v>228</v>
      </c>
      <c r="C16" s="194"/>
      <c r="D16" s="163"/>
      <c r="E16" s="106"/>
      <c r="F16" s="163">
        <f t="shared" si="0"/>
        <v>0</v>
      </c>
      <c r="G16" s="14"/>
    </row>
    <row r="17" spans="1:7" ht="48">
      <c r="A17" s="108">
        <v>18010100</v>
      </c>
      <c r="B17" s="189" t="s">
        <v>236</v>
      </c>
      <c r="C17" s="195">
        <v>4</v>
      </c>
      <c r="D17" s="163"/>
      <c r="E17" s="106"/>
      <c r="F17" s="163">
        <f t="shared" si="0"/>
        <v>4</v>
      </c>
      <c r="G17" s="14"/>
    </row>
    <row r="18" spans="1:7" ht="48">
      <c r="A18" s="108">
        <v>18010400</v>
      </c>
      <c r="B18" s="189" t="s">
        <v>237</v>
      </c>
      <c r="C18" s="195">
        <v>30</v>
      </c>
      <c r="D18" s="163"/>
      <c r="E18" s="106"/>
      <c r="F18" s="163">
        <f t="shared" si="0"/>
        <v>30</v>
      </c>
      <c r="G18" s="14"/>
    </row>
    <row r="19" spans="1:7" ht="12.75">
      <c r="A19" s="108">
        <v>18010500</v>
      </c>
      <c r="B19" s="111" t="s">
        <v>1</v>
      </c>
      <c r="C19" s="195">
        <v>3792.57</v>
      </c>
      <c r="D19" s="163"/>
      <c r="E19" s="106"/>
      <c r="F19" s="163">
        <f t="shared" si="0"/>
        <v>3792.57</v>
      </c>
      <c r="G19" s="14"/>
    </row>
    <row r="20" spans="1:7" ht="12.75">
      <c r="A20" s="108">
        <v>18010600</v>
      </c>
      <c r="B20" s="111" t="s">
        <v>172</v>
      </c>
      <c r="C20" s="195">
        <v>2535.606</v>
      </c>
      <c r="D20" s="163"/>
      <c r="E20" s="106"/>
      <c r="F20" s="163">
        <f t="shared" si="0"/>
        <v>2535.606</v>
      </c>
      <c r="G20" s="14"/>
    </row>
    <row r="21" spans="1:7" ht="12.75">
      <c r="A21" s="108">
        <v>18010700</v>
      </c>
      <c r="B21" s="111" t="s">
        <v>2</v>
      </c>
      <c r="C21" s="195">
        <v>98</v>
      </c>
      <c r="D21" s="163"/>
      <c r="E21" s="106"/>
      <c r="F21" s="163">
        <f t="shared" si="0"/>
        <v>98</v>
      </c>
      <c r="G21" s="14"/>
    </row>
    <row r="22" spans="1:7" ht="12.75">
      <c r="A22" s="108">
        <v>18010900</v>
      </c>
      <c r="B22" s="111" t="s">
        <v>173</v>
      </c>
      <c r="C22" s="195">
        <v>385</v>
      </c>
      <c r="D22" s="163"/>
      <c r="E22" s="106"/>
      <c r="F22" s="163">
        <f t="shared" si="0"/>
        <v>385</v>
      </c>
      <c r="G22" s="14"/>
    </row>
    <row r="23" spans="1:7" ht="12.75">
      <c r="A23" s="33">
        <v>18050000</v>
      </c>
      <c r="B23" s="119" t="s">
        <v>208</v>
      </c>
      <c r="C23" s="194">
        <f>C24+C25</f>
        <v>890.8</v>
      </c>
      <c r="D23" s="163">
        <f>D24+D25</f>
        <v>0</v>
      </c>
      <c r="E23" s="163">
        <f>E24+E25</f>
        <v>0</v>
      </c>
      <c r="F23" s="163">
        <f t="shared" si="0"/>
        <v>890.8</v>
      </c>
      <c r="G23" s="14"/>
    </row>
    <row r="24" spans="1:7" ht="12.75">
      <c r="A24" s="108">
        <v>18050300</v>
      </c>
      <c r="B24" s="120" t="s">
        <v>209</v>
      </c>
      <c r="C24" s="195">
        <v>330.8</v>
      </c>
      <c r="D24" s="176"/>
      <c r="E24" s="176"/>
      <c r="F24" s="175">
        <f t="shared" si="0"/>
        <v>330.8</v>
      </c>
      <c r="G24" s="14"/>
    </row>
    <row r="25" spans="1:7" ht="12.75">
      <c r="A25" s="108">
        <v>18050400</v>
      </c>
      <c r="B25" s="120" t="s">
        <v>210</v>
      </c>
      <c r="C25" s="195">
        <v>560</v>
      </c>
      <c r="D25" s="176"/>
      <c r="E25" s="176"/>
      <c r="F25" s="175">
        <f t="shared" si="0"/>
        <v>560</v>
      </c>
      <c r="G25" s="14"/>
    </row>
    <row r="26" spans="1:7" ht="12.75" hidden="1">
      <c r="A26" s="108"/>
      <c r="B26" s="111"/>
      <c r="C26" s="23"/>
      <c r="D26" s="176"/>
      <c r="E26" s="110"/>
      <c r="F26" s="175">
        <f>C26+D26</f>
        <v>0</v>
      </c>
      <c r="G26" s="14"/>
    </row>
    <row r="27" spans="1:7" s="161" customFormat="1" ht="12.75">
      <c r="A27" s="33">
        <v>19000000</v>
      </c>
      <c r="B27" s="159" t="s">
        <v>214</v>
      </c>
      <c r="C27" s="179">
        <f>C28+C33</f>
        <v>28</v>
      </c>
      <c r="D27" s="179">
        <f>D28+D33</f>
        <v>0</v>
      </c>
      <c r="E27" s="106" t="s">
        <v>128</v>
      </c>
      <c r="F27" s="163">
        <f aca="true" t="shared" si="1" ref="F27:F34">D27</f>
        <v>0</v>
      </c>
      <c r="G27" s="160"/>
    </row>
    <row r="28" spans="1:7" s="161" customFormat="1" ht="12.75">
      <c r="A28" s="33">
        <v>19010000</v>
      </c>
      <c r="B28" s="159" t="s">
        <v>179</v>
      </c>
      <c r="C28" s="179">
        <f>C29+C30+C31+C32</f>
        <v>28</v>
      </c>
      <c r="D28" s="179">
        <f>D29+D30+D31+D32</f>
        <v>0</v>
      </c>
      <c r="E28" s="106" t="s">
        <v>128</v>
      </c>
      <c r="F28" s="163">
        <f t="shared" si="1"/>
        <v>0</v>
      </c>
      <c r="G28" s="160"/>
    </row>
    <row r="29" spans="1:7" ht="36">
      <c r="A29" s="108">
        <v>19010100</v>
      </c>
      <c r="B29" s="111" t="s">
        <v>211</v>
      </c>
      <c r="C29" s="175">
        <v>24</v>
      </c>
      <c r="D29" s="176"/>
      <c r="E29" s="110" t="s">
        <v>128</v>
      </c>
      <c r="F29" s="175">
        <f>C29+D29</f>
        <v>24</v>
      </c>
      <c r="G29" s="14"/>
    </row>
    <row r="30" spans="1:7" ht="24">
      <c r="A30" s="108">
        <v>19010200</v>
      </c>
      <c r="B30" s="111" t="s">
        <v>212</v>
      </c>
      <c r="C30" s="175"/>
      <c r="D30" s="176"/>
      <c r="E30" s="110" t="s">
        <v>128</v>
      </c>
      <c r="F30" s="175">
        <f>C30+D30</f>
        <v>0</v>
      </c>
      <c r="G30" s="14"/>
    </row>
    <row r="31" spans="1:7" ht="45" customHeight="1">
      <c r="A31" s="108">
        <v>19010300</v>
      </c>
      <c r="B31" s="167" t="s">
        <v>213</v>
      </c>
      <c r="C31" s="175">
        <v>4</v>
      </c>
      <c r="D31" s="176"/>
      <c r="E31" s="110" t="s">
        <v>128</v>
      </c>
      <c r="F31" s="175">
        <f>C31+D31</f>
        <v>4</v>
      </c>
      <c r="G31" s="14"/>
    </row>
    <row r="32" spans="1:7" ht="0.75" customHeight="1">
      <c r="A32" s="108"/>
      <c r="B32" s="111"/>
      <c r="C32" s="23"/>
      <c r="D32" s="110"/>
      <c r="E32" s="110" t="s">
        <v>128</v>
      </c>
      <c r="F32" s="175">
        <f t="shared" si="1"/>
        <v>0</v>
      </c>
      <c r="G32" s="14"/>
    </row>
    <row r="33" spans="1:7" s="161" customFormat="1" ht="15.75" customHeight="1" hidden="1">
      <c r="A33" s="33"/>
      <c r="B33" s="159"/>
      <c r="C33" s="35"/>
      <c r="D33" s="106">
        <f>D34</f>
        <v>0</v>
      </c>
      <c r="E33" s="106" t="s">
        <v>128</v>
      </c>
      <c r="F33" s="163">
        <f t="shared" si="1"/>
        <v>0</v>
      </c>
      <c r="G33" s="160"/>
    </row>
    <row r="34" spans="1:7" ht="15.75" customHeight="1" hidden="1">
      <c r="A34" s="108"/>
      <c r="B34" s="111"/>
      <c r="C34" s="23"/>
      <c r="D34" s="110"/>
      <c r="E34" s="110" t="s">
        <v>128</v>
      </c>
      <c r="F34" s="175">
        <f t="shared" si="1"/>
        <v>0</v>
      </c>
      <c r="G34" s="14"/>
    </row>
    <row r="35" spans="1:7" ht="13.5" customHeight="1">
      <c r="A35" s="36">
        <v>20000000</v>
      </c>
      <c r="B35" s="81" t="s">
        <v>21</v>
      </c>
      <c r="C35" s="169">
        <f>C36+C41+C45</f>
        <v>47</v>
      </c>
      <c r="D35" s="169">
        <f>D44+D45+D50+D37</f>
        <v>18.813</v>
      </c>
      <c r="E35" s="37">
        <f>E44+E45</f>
        <v>0</v>
      </c>
      <c r="F35" s="169">
        <f>C35+D35</f>
        <v>65.813</v>
      </c>
      <c r="G35" s="14"/>
    </row>
    <row r="36" spans="1:7" ht="24" customHeight="1">
      <c r="A36" s="84">
        <v>21000000</v>
      </c>
      <c r="B36" s="115" t="s">
        <v>22</v>
      </c>
      <c r="C36" s="164">
        <f>C38+C39+C37</f>
        <v>7</v>
      </c>
      <c r="D36" s="85"/>
      <c r="E36" s="85" t="s">
        <v>128</v>
      </c>
      <c r="F36" s="164">
        <f>C36+D36</f>
        <v>7</v>
      </c>
      <c r="G36" s="14"/>
    </row>
    <row r="37" spans="1:7" ht="23.25" customHeight="1" hidden="1">
      <c r="A37" s="108">
        <v>21010300</v>
      </c>
      <c r="B37" s="114" t="s">
        <v>175</v>
      </c>
      <c r="C37" s="177"/>
      <c r="D37" s="74"/>
      <c r="E37" s="74" t="s">
        <v>128</v>
      </c>
      <c r="F37" s="175">
        <f>+C37</f>
        <v>0</v>
      </c>
      <c r="G37" s="14"/>
    </row>
    <row r="38" spans="1:7" ht="15.75" customHeight="1">
      <c r="A38" s="108">
        <v>21081100</v>
      </c>
      <c r="B38" s="114" t="s">
        <v>4</v>
      </c>
      <c r="C38" s="175">
        <v>7</v>
      </c>
      <c r="D38" s="110" t="s">
        <v>128</v>
      </c>
      <c r="E38" s="110" t="s">
        <v>128</v>
      </c>
      <c r="F38" s="175">
        <f aca="true" t="shared" si="2" ref="F38:F48">C38</f>
        <v>7</v>
      </c>
      <c r="G38" s="14"/>
    </row>
    <row r="39" spans="1:7" ht="24" customHeight="1" hidden="1">
      <c r="A39" s="108">
        <v>21081300</v>
      </c>
      <c r="B39" s="109" t="s">
        <v>171</v>
      </c>
      <c r="C39" s="175"/>
      <c r="D39" s="110" t="s">
        <v>128</v>
      </c>
      <c r="E39" s="110" t="s">
        <v>128</v>
      </c>
      <c r="F39" s="175">
        <f t="shared" si="2"/>
        <v>0</v>
      </c>
      <c r="G39" s="14"/>
    </row>
    <row r="40" spans="1:7" ht="9" customHeight="1" hidden="1">
      <c r="A40" s="84">
        <v>22000000</v>
      </c>
      <c r="B40" s="113" t="s">
        <v>23</v>
      </c>
      <c r="C40" s="164">
        <f>C41</f>
        <v>40</v>
      </c>
      <c r="D40" s="107" t="s">
        <v>128</v>
      </c>
      <c r="E40" s="107" t="s">
        <v>128</v>
      </c>
      <c r="F40" s="164">
        <f t="shared" si="2"/>
        <v>40</v>
      </c>
      <c r="G40" s="14"/>
    </row>
    <row r="41" spans="1:7" ht="13.5" customHeight="1">
      <c r="A41" s="33">
        <v>22090000</v>
      </c>
      <c r="B41" s="112" t="s">
        <v>3</v>
      </c>
      <c r="C41" s="163">
        <f>C42+C43</f>
        <v>40</v>
      </c>
      <c r="D41" s="106" t="s">
        <v>128</v>
      </c>
      <c r="E41" s="106" t="s">
        <v>128</v>
      </c>
      <c r="F41" s="163">
        <f t="shared" si="2"/>
        <v>40</v>
      </c>
      <c r="G41" s="14"/>
    </row>
    <row r="42" spans="1:7" ht="35.25" customHeight="1">
      <c r="A42" s="108">
        <v>22090100</v>
      </c>
      <c r="B42" s="114" t="s">
        <v>226</v>
      </c>
      <c r="C42" s="175">
        <v>20</v>
      </c>
      <c r="D42" s="110"/>
      <c r="E42" s="110"/>
      <c r="F42" s="175">
        <f t="shared" si="2"/>
        <v>20</v>
      </c>
      <c r="G42" s="14"/>
    </row>
    <row r="43" spans="1:7" ht="36.75" customHeight="1">
      <c r="A43" s="108">
        <v>22090400</v>
      </c>
      <c r="B43" s="114" t="s">
        <v>174</v>
      </c>
      <c r="C43" s="175">
        <v>20</v>
      </c>
      <c r="D43" s="110"/>
      <c r="E43" s="110"/>
      <c r="F43" s="175">
        <f t="shared" si="2"/>
        <v>20</v>
      </c>
      <c r="G43" s="14"/>
    </row>
    <row r="44" spans="1:7" ht="0.75" customHeight="1" hidden="1">
      <c r="A44" s="15">
        <v>21080000</v>
      </c>
      <c r="B44" s="79" t="s">
        <v>24</v>
      </c>
      <c r="C44" s="16"/>
      <c r="D44" s="16"/>
      <c r="E44" s="16"/>
      <c r="F44" s="175">
        <f t="shared" si="2"/>
        <v>0</v>
      </c>
      <c r="G44" s="14"/>
    </row>
    <row r="45" spans="1:7" ht="17.25" customHeight="1">
      <c r="A45" s="15">
        <v>24000000</v>
      </c>
      <c r="B45" s="79" t="s">
        <v>25</v>
      </c>
      <c r="C45" s="16">
        <f>C47</f>
        <v>0</v>
      </c>
      <c r="D45" s="16">
        <f>D49</f>
        <v>0</v>
      </c>
      <c r="E45" s="16"/>
      <c r="F45" s="175">
        <f t="shared" si="2"/>
        <v>0</v>
      </c>
      <c r="G45" s="14"/>
    </row>
    <row r="46" spans="1:7" ht="6" customHeight="1" hidden="1">
      <c r="A46" s="21">
        <v>24030000</v>
      </c>
      <c r="B46" s="78" t="s">
        <v>26</v>
      </c>
      <c r="C46" s="22"/>
      <c r="D46" s="24" t="s">
        <v>128</v>
      </c>
      <c r="E46" s="24" t="s">
        <v>128</v>
      </c>
      <c r="F46" s="175">
        <f t="shared" si="2"/>
        <v>0</v>
      </c>
      <c r="G46" s="14"/>
    </row>
    <row r="47" spans="1:7" ht="15" customHeight="1">
      <c r="A47" s="17">
        <v>24060300</v>
      </c>
      <c r="B47" s="80" t="s">
        <v>27</v>
      </c>
      <c r="C47" s="87"/>
      <c r="D47" s="19" t="s">
        <v>128</v>
      </c>
      <c r="E47" s="19" t="s">
        <v>128</v>
      </c>
      <c r="F47" s="175">
        <f t="shared" si="2"/>
        <v>0</v>
      </c>
      <c r="G47" s="14"/>
    </row>
    <row r="48" spans="1:7" ht="0.75" customHeight="1">
      <c r="A48" s="17">
        <v>24110600</v>
      </c>
      <c r="B48" s="82" t="s">
        <v>28</v>
      </c>
      <c r="C48" s="19" t="s">
        <v>20</v>
      </c>
      <c r="D48" s="18" t="s">
        <v>128</v>
      </c>
      <c r="E48" s="18" t="s">
        <v>128</v>
      </c>
      <c r="F48" s="23" t="str">
        <f t="shared" si="2"/>
        <v>Х</v>
      </c>
      <c r="G48" s="14"/>
    </row>
    <row r="49" spans="1:7" ht="11.25" customHeight="1" hidden="1">
      <c r="A49" s="121">
        <v>24062100</v>
      </c>
      <c r="B49" s="122" t="s">
        <v>170</v>
      </c>
      <c r="C49" s="18" t="s">
        <v>128</v>
      </c>
      <c r="D49" s="19"/>
      <c r="E49" s="19" t="s">
        <v>128</v>
      </c>
      <c r="F49" s="23">
        <f>D49</f>
        <v>0</v>
      </c>
      <c r="G49" s="14"/>
    </row>
    <row r="50" spans="1:7" ht="12.75">
      <c r="A50" s="15">
        <v>25000000</v>
      </c>
      <c r="B50" s="76" t="s">
        <v>11</v>
      </c>
      <c r="C50" s="20"/>
      <c r="D50" s="173">
        <f>D51+D52</f>
        <v>18.813</v>
      </c>
      <c r="E50" s="20"/>
      <c r="F50" s="174">
        <f aca="true" t="shared" si="3" ref="F50:F58">D50</f>
        <v>18.813</v>
      </c>
      <c r="G50" s="14"/>
    </row>
    <row r="51" spans="1:7" ht="33.75" customHeight="1">
      <c r="A51" s="17">
        <v>25010100</v>
      </c>
      <c r="B51" s="77" t="s">
        <v>156</v>
      </c>
      <c r="C51" s="19"/>
      <c r="D51" s="175"/>
      <c r="E51" s="19"/>
      <c r="F51" s="87">
        <f t="shared" si="3"/>
        <v>0</v>
      </c>
      <c r="G51" s="14"/>
    </row>
    <row r="52" spans="1:7" ht="14.25" customHeight="1">
      <c r="A52" s="17">
        <v>25010300</v>
      </c>
      <c r="B52" s="77" t="s">
        <v>157</v>
      </c>
      <c r="C52" s="19"/>
      <c r="D52" s="175">
        <v>18.813</v>
      </c>
      <c r="E52" s="19"/>
      <c r="F52" s="87">
        <f t="shared" si="3"/>
        <v>18.813</v>
      </c>
      <c r="G52" s="14"/>
    </row>
    <row r="53" spans="1:7" ht="15.75" customHeight="1" hidden="1">
      <c r="A53" s="15">
        <v>30000000</v>
      </c>
      <c r="B53" s="76" t="s">
        <v>200</v>
      </c>
      <c r="C53" s="180">
        <f>C54</f>
        <v>0</v>
      </c>
      <c r="D53" s="174">
        <f>D54+D57</f>
        <v>0</v>
      </c>
      <c r="E53" s="174">
        <f>E54+E57</f>
        <v>0</v>
      </c>
      <c r="F53" s="174">
        <f>D53+C53</f>
        <v>0</v>
      </c>
      <c r="G53" s="14"/>
    </row>
    <row r="54" spans="1:7" ht="15.75" customHeight="1" hidden="1">
      <c r="A54" s="17">
        <v>31000000</v>
      </c>
      <c r="B54" s="77" t="s">
        <v>201</v>
      </c>
      <c r="C54" s="181">
        <f>C55</f>
        <v>0</v>
      </c>
      <c r="D54" s="87">
        <f>D56</f>
        <v>0</v>
      </c>
      <c r="E54" s="87">
        <f>E56</f>
        <v>0</v>
      </c>
      <c r="F54" s="174">
        <f>D54+C54</f>
        <v>0</v>
      </c>
      <c r="G54" s="14"/>
    </row>
    <row r="55" spans="1:7" ht="56.25" customHeight="1" hidden="1">
      <c r="A55" s="17">
        <v>31010200</v>
      </c>
      <c r="B55" s="183" t="s">
        <v>202</v>
      </c>
      <c r="C55" s="181">
        <v>0</v>
      </c>
      <c r="D55" s="87"/>
      <c r="E55" s="181"/>
      <c r="F55" s="87">
        <f>D55+C55</f>
        <v>0</v>
      </c>
      <c r="G55" s="14"/>
    </row>
    <row r="56" spans="1:7" ht="37.5" customHeight="1" hidden="1">
      <c r="A56" s="25">
        <v>31030000</v>
      </c>
      <c r="B56" s="82" t="s">
        <v>29</v>
      </c>
      <c r="C56" s="26" t="s">
        <v>128</v>
      </c>
      <c r="D56" s="178"/>
      <c r="E56" s="178"/>
      <c r="F56" s="174">
        <f t="shared" si="3"/>
        <v>0</v>
      </c>
      <c r="G56" s="14"/>
    </row>
    <row r="57" spans="1:7" ht="22.5" customHeight="1" hidden="1">
      <c r="A57" s="27">
        <v>33000000</v>
      </c>
      <c r="B57" s="83" t="s">
        <v>30</v>
      </c>
      <c r="C57" s="28" t="s">
        <v>128</v>
      </c>
      <c r="D57" s="178"/>
      <c r="E57" s="178"/>
      <c r="F57" s="174">
        <f t="shared" si="3"/>
        <v>0</v>
      </c>
      <c r="G57" s="14"/>
    </row>
    <row r="58" spans="1:7" ht="44.25" customHeight="1" hidden="1">
      <c r="A58" s="27">
        <v>33010100</v>
      </c>
      <c r="B58" s="116" t="s">
        <v>224</v>
      </c>
      <c r="C58" s="26" t="s">
        <v>128</v>
      </c>
      <c r="D58" s="178"/>
      <c r="E58" s="178"/>
      <c r="F58" s="174">
        <f t="shared" si="3"/>
        <v>0</v>
      </c>
      <c r="G58" s="14"/>
    </row>
    <row r="59" spans="1:7" ht="12.75" hidden="1">
      <c r="A59" s="15">
        <v>50000000</v>
      </c>
      <c r="B59" s="29" t="s">
        <v>31</v>
      </c>
      <c r="C59" s="20" t="s">
        <v>128</v>
      </c>
      <c r="D59" s="16">
        <f>D60+D61</f>
        <v>0</v>
      </c>
      <c r="E59" s="20" t="s">
        <v>128</v>
      </c>
      <c r="F59" s="16" t="s">
        <v>128</v>
      </c>
      <c r="G59" s="14"/>
    </row>
    <row r="60" spans="1:7" ht="12.75" hidden="1">
      <c r="A60" s="17"/>
      <c r="B60" s="17"/>
      <c r="C60" s="19" t="s">
        <v>128</v>
      </c>
      <c r="D60" s="18"/>
      <c r="E60" s="19" t="s">
        <v>128</v>
      </c>
      <c r="F60" s="18">
        <f>D60</f>
        <v>0</v>
      </c>
      <c r="G60" s="14"/>
    </row>
    <row r="61" spans="1:7" ht="0.75" customHeight="1" hidden="1">
      <c r="A61" s="17"/>
      <c r="B61" s="104"/>
      <c r="C61" s="19" t="s">
        <v>128</v>
      </c>
      <c r="D61" s="23"/>
      <c r="E61" s="19" t="s">
        <v>128</v>
      </c>
      <c r="F61" s="18" t="s">
        <v>128</v>
      </c>
      <c r="G61" s="14"/>
    </row>
    <row r="62" spans="1:7" ht="12.75">
      <c r="A62" s="17"/>
      <c r="B62" s="30" t="s">
        <v>32</v>
      </c>
      <c r="C62" s="88">
        <f>C9+C35+C53</f>
        <v>7875.976000000001</v>
      </c>
      <c r="D62" s="88">
        <f>D35+D9+D53+D59</f>
        <v>18.813</v>
      </c>
      <c r="E62" s="88">
        <f>E56+E58+E23</f>
        <v>0</v>
      </c>
      <c r="F62" s="88">
        <f>C62+D62</f>
        <v>7894.789000000001</v>
      </c>
      <c r="G62" s="14"/>
    </row>
    <row r="63" spans="1:7" ht="15" customHeight="1">
      <c r="A63" s="21">
        <v>40000000</v>
      </c>
      <c r="B63" s="31" t="s">
        <v>215</v>
      </c>
      <c r="C63" s="88">
        <f>C64+C66</f>
        <v>96.511</v>
      </c>
      <c r="D63" s="88">
        <f>D64</f>
        <v>0</v>
      </c>
      <c r="E63" s="88">
        <f>E64</f>
        <v>0</v>
      </c>
      <c r="F63" s="88">
        <f>C63+D63</f>
        <v>96.511</v>
      </c>
      <c r="G63" s="14"/>
    </row>
    <row r="64" spans="1:7" ht="12" customHeight="1">
      <c r="A64" s="32">
        <v>41030000</v>
      </c>
      <c r="B64" s="32" t="s">
        <v>216</v>
      </c>
      <c r="C64" s="182"/>
      <c r="D64" s="182">
        <f>D65+D66</f>
        <v>0</v>
      </c>
      <c r="E64" s="182">
        <f>E65+E66</f>
        <v>0</v>
      </c>
      <c r="F64" s="88">
        <f>C64+D64</f>
        <v>0</v>
      </c>
      <c r="G64" s="14"/>
    </row>
    <row r="65" spans="1:7" ht="43.5" customHeight="1" hidden="1">
      <c r="A65" s="17">
        <v>41034400</v>
      </c>
      <c r="B65" s="104" t="s">
        <v>217</v>
      </c>
      <c r="C65" s="18"/>
      <c r="D65" s="181"/>
      <c r="E65" s="181"/>
      <c r="F65" s="88">
        <f>C65+D65</f>
        <v>0</v>
      </c>
      <c r="G65" s="14"/>
    </row>
    <row r="66" spans="1:7" ht="14.25" customHeight="1">
      <c r="A66" s="17">
        <v>41035000</v>
      </c>
      <c r="B66" s="17" t="s">
        <v>143</v>
      </c>
      <c r="C66" s="87">
        <v>96.511</v>
      </c>
      <c r="D66" s="181"/>
      <c r="E66" s="181"/>
      <c r="F66" s="87">
        <f>C66+D66</f>
        <v>96.511</v>
      </c>
      <c r="G66" s="14"/>
    </row>
    <row r="67" spans="1:7" ht="12.75">
      <c r="A67" s="17"/>
      <c r="B67" s="30" t="s">
        <v>33</v>
      </c>
      <c r="C67" s="88">
        <f>C62+C63</f>
        <v>7972.487000000001</v>
      </c>
      <c r="D67" s="88">
        <f>D62+D63</f>
        <v>18.813</v>
      </c>
      <c r="E67" s="88">
        <f>E62+E63</f>
        <v>0</v>
      </c>
      <c r="F67" s="88">
        <f>F62+F63</f>
        <v>7991.300000000001</v>
      </c>
      <c r="G67" s="14"/>
    </row>
    <row r="68" spans="2:5" ht="15.75">
      <c r="B68" s="73" t="s">
        <v>241</v>
      </c>
      <c r="C68" s="73"/>
      <c r="D68" s="73" t="s">
        <v>242</v>
      </c>
      <c r="E68" s="73"/>
    </row>
    <row r="69" spans="2:6" ht="15.75">
      <c r="B69" s="73"/>
      <c r="C69" s="73"/>
      <c r="D69" s="73"/>
      <c r="E69" s="73"/>
      <c r="F69" s="212"/>
    </row>
  </sheetData>
  <sheetProtection/>
  <mergeCells count="7">
    <mergeCell ref="A4:F4"/>
    <mergeCell ref="B6:B7"/>
    <mergeCell ref="C6:C7"/>
    <mergeCell ref="D6:E6"/>
    <mergeCell ref="F6:F7"/>
    <mergeCell ref="D2:F2"/>
    <mergeCell ref="D3:F3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GridLines="0" view="pageBreakPreview" zoomScaleSheetLayoutView="100" zoomScalePageLayoutView="0" workbookViewId="0" topLeftCell="A1">
      <selection activeCell="A4" sqref="A4:O4"/>
    </sheetView>
  </sheetViews>
  <sheetFormatPr defaultColWidth="10.625" defaultRowHeight="12.75" outlineLevelRow="1"/>
  <cols>
    <col min="1" max="1" width="10.875" style="40" customWidth="1"/>
    <col min="2" max="2" width="56.125" style="40" customWidth="1"/>
    <col min="3" max="3" width="12.625" style="40" customWidth="1"/>
    <col min="4" max="4" width="13.375" style="40" hidden="1" customWidth="1"/>
    <col min="5" max="5" width="12.00390625" style="40" customWidth="1"/>
    <col min="6" max="6" width="12.125" style="40" customWidth="1"/>
    <col min="7" max="7" width="10.625" style="40" hidden="1" customWidth="1"/>
    <col min="8" max="8" width="12.625" style="40" customWidth="1"/>
    <col min="9" max="9" width="13.50390625" style="40" customWidth="1"/>
    <col min="10" max="10" width="10.625" style="40" customWidth="1"/>
    <col min="11" max="11" width="12.625" style="40" customWidth="1"/>
    <col min="12" max="14" width="11.875" style="40" customWidth="1"/>
    <col min="15" max="15" width="16.125" style="40" customWidth="1"/>
    <col min="16" max="16384" width="10.625" style="40" customWidth="1"/>
  </cols>
  <sheetData>
    <row r="1" spans="1:16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225" t="s">
        <v>225</v>
      </c>
      <c r="M1" s="225"/>
      <c r="N1" s="39"/>
      <c r="O1" s="39"/>
      <c r="P1" s="38"/>
    </row>
    <row r="2" spans="1:16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226" t="s">
        <v>145</v>
      </c>
      <c r="M2" s="226"/>
      <c r="N2" s="226"/>
      <c r="O2" s="226"/>
      <c r="P2" s="38"/>
    </row>
    <row r="3" spans="1:16" ht="12.75">
      <c r="A3" s="38"/>
      <c r="B3" s="38"/>
      <c r="C3" s="38"/>
      <c r="D3" s="38"/>
      <c r="E3" s="41"/>
      <c r="F3" s="38"/>
      <c r="G3" s="38"/>
      <c r="H3" s="38"/>
      <c r="I3" s="38"/>
      <c r="J3" s="38"/>
      <c r="K3" s="38"/>
      <c r="L3" s="38" t="s">
        <v>255</v>
      </c>
      <c r="M3" s="38"/>
      <c r="N3" s="38"/>
      <c r="O3" s="38"/>
      <c r="P3" s="38"/>
    </row>
    <row r="4" spans="1:16" ht="17.25" customHeight="1">
      <c r="A4" s="227" t="s">
        <v>240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38"/>
    </row>
    <row r="5" spans="2:15" ht="12.75">
      <c r="B5" s="42" t="s">
        <v>181</v>
      </c>
      <c r="O5" s="40" t="s">
        <v>180</v>
      </c>
    </row>
    <row r="6" spans="1:15" ht="12.75">
      <c r="A6" s="232" t="s">
        <v>182</v>
      </c>
      <c r="B6" s="220" t="s">
        <v>183</v>
      </c>
      <c r="C6" s="235" t="s">
        <v>35</v>
      </c>
      <c r="D6" s="235"/>
      <c r="E6" s="235"/>
      <c r="F6" s="235"/>
      <c r="G6" s="235"/>
      <c r="H6" s="235" t="s">
        <v>36</v>
      </c>
      <c r="I6" s="235"/>
      <c r="J6" s="235"/>
      <c r="K6" s="235"/>
      <c r="L6" s="235"/>
      <c r="M6" s="236"/>
      <c r="N6" s="165"/>
      <c r="O6" s="228" t="s">
        <v>15</v>
      </c>
    </row>
    <row r="7" spans="1:15" ht="12" customHeight="1">
      <c r="A7" s="233"/>
      <c r="B7" s="221"/>
      <c r="C7" s="231" t="s">
        <v>6</v>
      </c>
      <c r="D7" s="223" t="s">
        <v>37</v>
      </c>
      <c r="E7" s="224" t="s">
        <v>38</v>
      </c>
      <c r="F7" s="224"/>
      <c r="G7" s="223" t="s">
        <v>39</v>
      </c>
      <c r="H7" s="231" t="s">
        <v>6</v>
      </c>
      <c r="I7" s="223" t="s">
        <v>184</v>
      </c>
      <c r="J7" s="224" t="s">
        <v>38</v>
      </c>
      <c r="K7" s="224"/>
      <c r="L7" s="223" t="s">
        <v>187</v>
      </c>
      <c r="M7" s="237" t="s">
        <v>220</v>
      </c>
      <c r="N7" s="238"/>
      <c r="O7" s="229"/>
    </row>
    <row r="8" spans="1:15" ht="21.75" customHeight="1">
      <c r="A8" s="233"/>
      <c r="B8" s="221"/>
      <c r="C8" s="231"/>
      <c r="D8" s="223"/>
      <c r="E8" s="221" t="s">
        <v>186</v>
      </c>
      <c r="F8" s="221" t="s">
        <v>185</v>
      </c>
      <c r="G8" s="223"/>
      <c r="H8" s="231"/>
      <c r="I8" s="223"/>
      <c r="J8" s="221" t="s">
        <v>186</v>
      </c>
      <c r="K8" s="221" t="s">
        <v>185</v>
      </c>
      <c r="L8" s="223"/>
      <c r="M8" s="220" t="s">
        <v>221</v>
      </c>
      <c r="N8" s="239" t="s">
        <v>188</v>
      </c>
      <c r="O8" s="229"/>
    </row>
    <row r="9" spans="1:15" ht="20.25" customHeight="1">
      <c r="A9" s="233"/>
      <c r="B9" s="221"/>
      <c r="C9" s="231"/>
      <c r="D9" s="223"/>
      <c r="E9" s="221"/>
      <c r="F9" s="221"/>
      <c r="G9" s="223"/>
      <c r="H9" s="231"/>
      <c r="I9" s="223"/>
      <c r="J9" s="221"/>
      <c r="K9" s="221"/>
      <c r="L9" s="223"/>
      <c r="M9" s="221"/>
      <c r="N9" s="240"/>
      <c r="O9" s="229"/>
    </row>
    <row r="10" spans="1:15" ht="49.5" customHeight="1">
      <c r="A10" s="234"/>
      <c r="B10" s="222"/>
      <c r="C10" s="231"/>
      <c r="D10" s="223"/>
      <c r="E10" s="222"/>
      <c r="F10" s="222"/>
      <c r="G10" s="223"/>
      <c r="H10" s="231"/>
      <c r="I10" s="223"/>
      <c r="J10" s="222"/>
      <c r="K10" s="222"/>
      <c r="L10" s="223"/>
      <c r="M10" s="222"/>
      <c r="N10" s="241"/>
      <c r="O10" s="230"/>
    </row>
    <row r="11" spans="1:15" s="45" customFormat="1" ht="12.75" customHeight="1">
      <c r="A11" s="43">
        <v>1</v>
      </c>
      <c r="B11" s="44">
        <v>2</v>
      </c>
      <c r="C11" s="43">
        <v>3</v>
      </c>
      <c r="D11" s="44">
        <v>4</v>
      </c>
      <c r="E11" s="44">
        <v>4</v>
      </c>
      <c r="F11" s="44">
        <v>5</v>
      </c>
      <c r="G11" s="44">
        <v>7</v>
      </c>
      <c r="H11" s="43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4" t="s">
        <v>189</v>
      </c>
    </row>
    <row r="12" spans="1:15" ht="12.75">
      <c r="A12" s="46" t="s">
        <v>40</v>
      </c>
      <c r="B12" s="47" t="s">
        <v>41</v>
      </c>
      <c r="C12" s="208">
        <f aca="true" t="shared" si="0" ref="C12:M12">C14</f>
        <v>3297.526</v>
      </c>
      <c r="D12" s="208">
        <f t="shared" si="0"/>
        <v>0</v>
      </c>
      <c r="E12" s="208">
        <f t="shared" si="0"/>
        <v>2626.562</v>
      </c>
      <c r="F12" s="208">
        <f t="shared" si="0"/>
        <v>449.164</v>
      </c>
      <c r="G12" s="208">
        <f t="shared" si="0"/>
        <v>0</v>
      </c>
      <c r="H12" s="208">
        <f t="shared" si="0"/>
        <v>18.813</v>
      </c>
      <c r="I12" s="208">
        <f t="shared" si="0"/>
        <v>18.813</v>
      </c>
      <c r="J12" s="208">
        <f t="shared" si="0"/>
        <v>0</v>
      </c>
      <c r="K12" s="208">
        <f t="shared" si="0"/>
        <v>0</v>
      </c>
      <c r="L12" s="208">
        <f t="shared" si="0"/>
        <v>0</v>
      </c>
      <c r="M12" s="208">
        <f t="shared" si="0"/>
        <v>0</v>
      </c>
      <c r="N12" s="208">
        <f>N14</f>
        <v>0</v>
      </c>
      <c r="O12" s="208">
        <f>C12+H12</f>
        <v>3316.339</v>
      </c>
    </row>
    <row r="13" spans="1:15" ht="0.75" customHeight="1">
      <c r="A13" s="48" t="s">
        <v>42</v>
      </c>
      <c r="B13" s="49" t="s">
        <v>43</v>
      </c>
      <c r="C13" s="124"/>
      <c r="D13" s="124"/>
      <c r="E13" s="124"/>
      <c r="F13" s="124"/>
      <c r="G13" s="124"/>
      <c r="H13" s="124">
        <f aca="true" t="shared" si="1" ref="H13:M13">H14</f>
        <v>18.813</v>
      </c>
      <c r="I13" s="125">
        <f t="shared" si="1"/>
        <v>18.813</v>
      </c>
      <c r="J13" s="125">
        <f t="shared" si="1"/>
        <v>0</v>
      </c>
      <c r="K13" s="125">
        <f t="shared" si="1"/>
        <v>0</v>
      </c>
      <c r="L13" s="125">
        <f t="shared" si="1"/>
        <v>0</v>
      </c>
      <c r="M13" s="126">
        <f t="shared" si="1"/>
        <v>0</v>
      </c>
      <c r="N13" s="127"/>
      <c r="O13" s="201">
        <f aca="true" t="shared" si="2" ref="O13:O75">C13+H13</f>
        <v>18.813</v>
      </c>
    </row>
    <row r="14" spans="1:15" ht="12.75">
      <c r="A14" s="48" t="s">
        <v>44</v>
      </c>
      <c r="B14" s="50" t="s">
        <v>5</v>
      </c>
      <c r="C14" s="124">
        <v>3297.526</v>
      </c>
      <c r="D14" s="125"/>
      <c r="E14" s="125">
        <v>2626.562</v>
      </c>
      <c r="F14" s="125">
        <v>449.164</v>
      </c>
      <c r="G14" s="128"/>
      <c r="H14" s="124">
        <f>+I14+L14</f>
        <v>18.813</v>
      </c>
      <c r="I14" s="125">
        <v>18.813</v>
      </c>
      <c r="J14" s="125"/>
      <c r="K14" s="125"/>
      <c r="L14" s="125"/>
      <c r="M14" s="126"/>
      <c r="N14" s="127"/>
      <c r="O14" s="201">
        <f t="shared" si="2"/>
        <v>3316.339</v>
      </c>
    </row>
    <row r="15" spans="1:15" ht="25.5" hidden="1" outlineLevel="1">
      <c r="A15" s="51" t="s">
        <v>45</v>
      </c>
      <c r="B15" s="52" t="s">
        <v>46</v>
      </c>
      <c r="C15" s="202">
        <f>SUM(C16:C21)</f>
        <v>0</v>
      </c>
      <c r="D15" s="203"/>
      <c r="E15" s="203">
        <f aca="true" t="shared" si="3" ref="E15:M15">SUM(E16:E21)</f>
        <v>0</v>
      </c>
      <c r="F15" s="203">
        <f t="shared" si="3"/>
        <v>0</v>
      </c>
      <c r="G15" s="204"/>
      <c r="H15" s="202">
        <f>SUM(H16:H21)</f>
        <v>0</v>
      </c>
      <c r="I15" s="203">
        <f t="shared" si="3"/>
        <v>0</v>
      </c>
      <c r="J15" s="203">
        <f t="shared" si="3"/>
        <v>0</v>
      </c>
      <c r="K15" s="203">
        <f t="shared" si="3"/>
        <v>0</v>
      </c>
      <c r="L15" s="203">
        <f t="shared" si="3"/>
        <v>0</v>
      </c>
      <c r="M15" s="204">
        <f t="shared" si="3"/>
        <v>0</v>
      </c>
      <c r="N15" s="205"/>
      <c r="O15" s="201">
        <f t="shared" si="2"/>
        <v>0</v>
      </c>
    </row>
    <row r="16" spans="1:15" ht="25.5" hidden="1" outlineLevel="1">
      <c r="A16" s="48" t="s">
        <v>47</v>
      </c>
      <c r="B16" s="49" t="s">
        <v>48</v>
      </c>
      <c r="C16" s="124">
        <f aca="true" t="shared" si="4" ref="C16:C30">+D16+G16</f>
        <v>0</v>
      </c>
      <c r="D16" s="125"/>
      <c r="E16" s="125"/>
      <c r="F16" s="125"/>
      <c r="G16" s="126"/>
      <c r="H16" s="124">
        <f aca="true" t="shared" si="5" ref="H16:H30">+I16+L16</f>
        <v>0</v>
      </c>
      <c r="I16" s="125"/>
      <c r="J16" s="125"/>
      <c r="K16" s="125"/>
      <c r="L16" s="125"/>
      <c r="M16" s="126"/>
      <c r="N16" s="127"/>
      <c r="O16" s="201">
        <f t="shared" si="2"/>
        <v>0</v>
      </c>
    </row>
    <row r="17" spans="1:15" ht="12.75" hidden="1" outlineLevel="1">
      <c r="A17" s="48" t="s">
        <v>49</v>
      </c>
      <c r="B17" s="49" t="s">
        <v>50</v>
      </c>
      <c r="C17" s="124">
        <f t="shared" si="4"/>
        <v>0</v>
      </c>
      <c r="D17" s="125"/>
      <c r="E17" s="125"/>
      <c r="F17" s="125"/>
      <c r="G17" s="126"/>
      <c r="H17" s="124">
        <f t="shared" si="5"/>
        <v>0</v>
      </c>
      <c r="I17" s="125"/>
      <c r="J17" s="125"/>
      <c r="K17" s="125"/>
      <c r="L17" s="125"/>
      <c r="M17" s="126"/>
      <c r="N17" s="127"/>
      <c r="O17" s="201">
        <f t="shared" si="2"/>
        <v>0</v>
      </c>
    </row>
    <row r="18" spans="1:15" ht="12.75" hidden="1" outlineLevel="1">
      <c r="A18" s="48" t="s">
        <v>51</v>
      </c>
      <c r="B18" s="49" t="s">
        <v>52</v>
      </c>
      <c r="C18" s="124">
        <f t="shared" si="4"/>
        <v>0</v>
      </c>
      <c r="D18" s="125"/>
      <c r="E18" s="125"/>
      <c r="F18" s="125"/>
      <c r="G18" s="126"/>
      <c r="H18" s="124">
        <f t="shared" si="5"/>
        <v>0</v>
      </c>
      <c r="I18" s="125"/>
      <c r="J18" s="125"/>
      <c r="K18" s="125"/>
      <c r="L18" s="125"/>
      <c r="M18" s="126"/>
      <c r="N18" s="127"/>
      <c r="O18" s="201">
        <f t="shared" si="2"/>
        <v>0</v>
      </c>
    </row>
    <row r="19" spans="1:15" ht="12.75" hidden="1" outlineLevel="1">
      <c r="A19" s="48" t="s">
        <v>53</v>
      </c>
      <c r="B19" s="49" t="s">
        <v>54</v>
      </c>
      <c r="C19" s="124">
        <f t="shared" si="4"/>
        <v>0</v>
      </c>
      <c r="D19" s="125"/>
      <c r="E19" s="125"/>
      <c r="F19" s="125"/>
      <c r="G19" s="126"/>
      <c r="H19" s="124">
        <f t="shared" si="5"/>
        <v>0</v>
      </c>
      <c r="I19" s="125"/>
      <c r="J19" s="125"/>
      <c r="K19" s="125"/>
      <c r="L19" s="125"/>
      <c r="M19" s="126"/>
      <c r="N19" s="127"/>
      <c r="O19" s="201">
        <f t="shared" si="2"/>
        <v>0</v>
      </c>
    </row>
    <row r="20" spans="1:15" ht="12.75" hidden="1" outlineLevel="1">
      <c r="A20" s="48" t="s">
        <v>55</v>
      </c>
      <c r="B20" s="49" t="s">
        <v>56</v>
      </c>
      <c r="C20" s="124">
        <f t="shared" si="4"/>
        <v>0</v>
      </c>
      <c r="D20" s="125"/>
      <c r="E20" s="125"/>
      <c r="F20" s="125"/>
      <c r="G20" s="126"/>
      <c r="H20" s="124">
        <f t="shared" si="5"/>
        <v>0</v>
      </c>
      <c r="I20" s="125"/>
      <c r="J20" s="125"/>
      <c r="K20" s="125"/>
      <c r="L20" s="125"/>
      <c r="M20" s="126"/>
      <c r="N20" s="127"/>
      <c r="O20" s="201">
        <f t="shared" si="2"/>
        <v>0</v>
      </c>
    </row>
    <row r="21" spans="1:15" ht="12.75" hidden="1" outlineLevel="1">
      <c r="A21" s="48" t="s">
        <v>57</v>
      </c>
      <c r="B21" s="49" t="s">
        <v>58</v>
      </c>
      <c r="C21" s="124">
        <f t="shared" si="4"/>
        <v>0</v>
      </c>
      <c r="D21" s="125"/>
      <c r="E21" s="125"/>
      <c r="F21" s="125"/>
      <c r="G21" s="126"/>
      <c r="H21" s="124">
        <f t="shared" si="5"/>
        <v>0</v>
      </c>
      <c r="I21" s="125"/>
      <c r="J21" s="125"/>
      <c r="K21" s="125"/>
      <c r="L21" s="125"/>
      <c r="M21" s="126"/>
      <c r="N21" s="127"/>
      <c r="O21" s="201">
        <f t="shared" si="2"/>
        <v>0</v>
      </c>
    </row>
    <row r="22" spans="1:15" ht="12.75" collapsed="1">
      <c r="A22" s="51" t="s">
        <v>59</v>
      </c>
      <c r="B22" s="52" t="s">
        <v>60</v>
      </c>
      <c r="C22" s="89">
        <f>C23</f>
        <v>297.823</v>
      </c>
      <c r="D22" s="89">
        <f aca="true" t="shared" si="6" ref="D22:N22">D23</f>
        <v>0</v>
      </c>
      <c r="E22" s="89">
        <f t="shared" si="6"/>
        <v>256.89</v>
      </c>
      <c r="F22" s="89">
        <f t="shared" si="6"/>
        <v>34.606</v>
      </c>
      <c r="G22" s="89">
        <f t="shared" si="6"/>
        <v>0</v>
      </c>
      <c r="H22" s="89">
        <f t="shared" si="6"/>
        <v>0</v>
      </c>
      <c r="I22" s="89">
        <f t="shared" si="6"/>
        <v>0</v>
      </c>
      <c r="J22" s="89">
        <f t="shared" si="6"/>
        <v>0</v>
      </c>
      <c r="K22" s="89">
        <f t="shared" si="6"/>
        <v>0</v>
      </c>
      <c r="L22" s="89">
        <f t="shared" si="6"/>
        <v>0</v>
      </c>
      <c r="M22" s="89">
        <f t="shared" si="6"/>
        <v>0</v>
      </c>
      <c r="N22" s="89">
        <f t="shared" si="6"/>
        <v>0</v>
      </c>
      <c r="O22" s="208">
        <f t="shared" si="2"/>
        <v>297.823</v>
      </c>
    </row>
    <row r="23" spans="1:15" ht="12" customHeight="1">
      <c r="A23" s="51" t="s">
        <v>153</v>
      </c>
      <c r="B23" s="91" t="s">
        <v>158</v>
      </c>
      <c r="C23" s="124">
        <v>297.823</v>
      </c>
      <c r="D23" s="53"/>
      <c r="E23" s="53">
        <v>256.89</v>
      </c>
      <c r="F23" s="53">
        <v>34.606</v>
      </c>
      <c r="G23" s="131"/>
      <c r="H23" s="124">
        <f t="shared" si="5"/>
        <v>0</v>
      </c>
      <c r="I23" s="184"/>
      <c r="J23" s="184"/>
      <c r="K23" s="53"/>
      <c r="L23" s="130"/>
      <c r="M23" s="131"/>
      <c r="N23" s="102"/>
      <c r="O23" s="201">
        <f t="shared" si="2"/>
        <v>297.823</v>
      </c>
    </row>
    <row r="24" spans="1:15" ht="0.75" customHeight="1">
      <c r="A24" s="51"/>
      <c r="B24" s="91"/>
      <c r="C24" s="124">
        <f t="shared" si="4"/>
        <v>0</v>
      </c>
      <c r="D24" s="53"/>
      <c r="E24" s="53"/>
      <c r="F24" s="53"/>
      <c r="G24" s="131"/>
      <c r="H24" s="124">
        <f t="shared" si="5"/>
        <v>0</v>
      </c>
      <c r="I24" s="53"/>
      <c r="J24" s="53"/>
      <c r="K24" s="53"/>
      <c r="L24" s="130"/>
      <c r="M24" s="131"/>
      <c r="N24" s="102"/>
      <c r="O24" s="201">
        <f t="shared" si="2"/>
        <v>0</v>
      </c>
    </row>
    <row r="25" spans="1:15" ht="12" customHeight="1" hidden="1">
      <c r="A25" s="51"/>
      <c r="B25" s="91"/>
      <c r="C25" s="124">
        <f t="shared" si="4"/>
        <v>0</v>
      </c>
      <c r="D25" s="53"/>
      <c r="E25" s="53"/>
      <c r="F25" s="53"/>
      <c r="G25" s="131"/>
      <c r="H25" s="124">
        <f t="shared" si="5"/>
        <v>0</v>
      </c>
      <c r="I25" s="53"/>
      <c r="J25" s="53"/>
      <c r="K25" s="53"/>
      <c r="L25" s="130"/>
      <c r="M25" s="131"/>
      <c r="N25" s="102"/>
      <c r="O25" s="201">
        <f t="shared" si="2"/>
        <v>0</v>
      </c>
    </row>
    <row r="26" spans="1:15" ht="12" customHeight="1" hidden="1">
      <c r="A26" s="51"/>
      <c r="B26" s="91"/>
      <c r="C26" s="124">
        <f t="shared" si="4"/>
        <v>0</v>
      </c>
      <c r="D26" s="53"/>
      <c r="E26" s="53"/>
      <c r="F26" s="53"/>
      <c r="G26" s="131"/>
      <c r="H26" s="124">
        <f t="shared" si="5"/>
        <v>0</v>
      </c>
      <c r="I26" s="53"/>
      <c r="J26" s="53"/>
      <c r="K26" s="53"/>
      <c r="L26" s="130"/>
      <c r="M26" s="131"/>
      <c r="N26" s="102"/>
      <c r="O26" s="201">
        <f t="shared" si="2"/>
        <v>0</v>
      </c>
    </row>
    <row r="27" spans="1:15" ht="12" customHeight="1" hidden="1">
      <c r="A27" s="51"/>
      <c r="B27" s="91"/>
      <c r="C27" s="124">
        <f t="shared" si="4"/>
        <v>0</v>
      </c>
      <c r="D27" s="53"/>
      <c r="E27" s="53"/>
      <c r="F27" s="53"/>
      <c r="G27" s="131"/>
      <c r="H27" s="124">
        <f t="shared" si="5"/>
        <v>0</v>
      </c>
      <c r="I27" s="53"/>
      <c r="J27" s="53"/>
      <c r="K27" s="53"/>
      <c r="L27" s="130"/>
      <c r="M27" s="131"/>
      <c r="N27" s="102"/>
      <c r="O27" s="201">
        <f t="shared" si="2"/>
        <v>0</v>
      </c>
    </row>
    <row r="28" spans="1:15" ht="12" customHeight="1" hidden="1">
      <c r="A28" s="51"/>
      <c r="B28" s="91"/>
      <c r="C28" s="124">
        <f t="shared" si="4"/>
        <v>0</v>
      </c>
      <c r="D28" s="53"/>
      <c r="E28" s="53"/>
      <c r="F28" s="53"/>
      <c r="G28" s="131"/>
      <c r="H28" s="124">
        <f t="shared" si="5"/>
        <v>0</v>
      </c>
      <c r="I28" s="53"/>
      <c r="J28" s="53"/>
      <c r="K28" s="53"/>
      <c r="L28" s="130"/>
      <c r="M28" s="131"/>
      <c r="N28" s="102"/>
      <c r="O28" s="201">
        <f t="shared" si="2"/>
        <v>0</v>
      </c>
    </row>
    <row r="29" spans="1:15" ht="12" customHeight="1" hidden="1">
      <c r="A29" s="51"/>
      <c r="B29" s="91"/>
      <c r="C29" s="124">
        <f t="shared" si="4"/>
        <v>0</v>
      </c>
      <c r="D29" s="53"/>
      <c r="E29" s="53"/>
      <c r="F29" s="53"/>
      <c r="G29" s="131"/>
      <c r="H29" s="124">
        <f t="shared" si="5"/>
        <v>0</v>
      </c>
      <c r="I29" s="53"/>
      <c r="J29" s="53"/>
      <c r="K29" s="53"/>
      <c r="L29" s="130"/>
      <c r="M29" s="131"/>
      <c r="N29" s="102"/>
      <c r="O29" s="201">
        <f t="shared" si="2"/>
        <v>0</v>
      </c>
    </row>
    <row r="30" spans="1:15" ht="12" customHeight="1" hidden="1">
      <c r="A30" s="51"/>
      <c r="B30" s="92"/>
      <c r="C30" s="124">
        <f t="shared" si="4"/>
        <v>0</v>
      </c>
      <c r="D30" s="124"/>
      <c r="E30" s="124"/>
      <c r="F30" s="124"/>
      <c r="G30" s="124"/>
      <c r="H30" s="124">
        <f t="shared" si="5"/>
        <v>0</v>
      </c>
      <c r="I30" s="124"/>
      <c r="J30" s="124"/>
      <c r="K30" s="124"/>
      <c r="L30" s="124">
        <v>0</v>
      </c>
      <c r="M30" s="124">
        <f>SUM(M31:M32)</f>
        <v>0</v>
      </c>
      <c r="N30" s="135"/>
      <c r="O30" s="201">
        <f t="shared" si="2"/>
        <v>0</v>
      </c>
    </row>
    <row r="31" spans="1:15" ht="1.5" customHeight="1">
      <c r="A31" s="51" t="s">
        <v>152</v>
      </c>
      <c r="B31" s="93" t="s">
        <v>159</v>
      </c>
      <c r="C31" s="86">
        <f>+D31+G31</f>
        <v>0</v>
      </c>
      <c r="D31" s="53"/>
      <c r="E31" s="53"/>
      <c r="F31" s="53"/>
      <c r="G31" s="131"/>
      <c r="H31" s="86">
        <f>+I31+L31</f>
        <v>0</v>
      </c>
      <c r="I31" s="53"/>
      <c r="J31" s="53"/>
      <c r="K31" s="53"/>
      <c r="L31" s="130"/>
      <c r="M31" s="131"/>
      <c r="N31" s="102"/>
      <c r="O31" s="201">
        <f t="shared" si="2"/>
        <v>0</v>
      </c>
    </row>
    <row r="32" spans="1:15" ht="12.75" customHeight="1" hidden="1">
      <c r="A32" s="51"/>
      <c r="B32" s="54"/>
      <c r="C32" s="86">
        <f>+D32+G32</f>
        <v>0</v>
      </c>
      <c r="D32" s="53"/>
      <c r="E32" s="53"/>
      <c r="F32" s="53"/>
      <c r="G32" s="131"/>
      <c r="H32" s="86">
        <f>+I32+L32</f>
        <v>0</v>
      </c>
      <c r="I32" s="53"/>
      <c r="J32" s="53"/>
      <c r="K32" s="53"/>
      <c r="L32" s="130"/>
      <c r="M32" s="131"/>
      <c r="N32" s="102"/>
      <c r="O32" s="201">
        <f t="shared" si="2"/>
        <v>0</v>
      </c>
    </row>
    <row r="33" spans="1:15" ht="12.75" customHeight="1" hidden="1">
      <c r="A33" s="51"/>
      <c r="B33" s="54"/>
      <c r="C33" s="124"/>
      <c r="D33" s="125"/>
      <c r="E33" s="125"/>
      <c r="F33" s="125"/>
      <c r="G33" s="126"/>
      <c r="H33" s="124"/>
      <c r="I33" s="125"/>
      <c r="J33" s="125"/>
      <c r="K33" s="125"/>
      <c r="L33" s="125"/>
      <c r="M33" s="126"/>
      <c r="N33" s="127"/>
      <c r="O33" s="201">
        <f t="shared" si="2"/>
        <v>0</v>
      </c>
    </row>
    <row r="34" spans="1:15" ht="13.5" customHeight="1">
      <c r="A34" s="51" t="s">
        <v>61</v>
      </c>
      <c r="B34" s="52" t="s">
        <v>62</v>
      </c>
      <c r="C34" s="89">
        <f>SUM(C39:C56)+C59+C60+C57</f>
        <v>100</v>
      </c>
      <c r="D34" s="89"/>
      <c r="E34" s="89">
        <f>SUM(E39:E56)+E59+E60+E52</f>
        <v>0</v>
      </c>
      <c r="F34" s="89">
        <f>SUM(F39:F56)+F59+F60+F52</f>
        <v>0</v>
      </c>
      <c r="G34" s="89"/>
      <c r="H34" s="89">
        <f aca="true" t="shared" si="7" ref="H34:N34">SUM(H53:H60)+H52</f>
        <v>0</v>
      </c>
      <c r="I34" s="89">
        <f t="shared" si="7"/>
        <v>0</v>
      </c>
      <c r="J34" s="89">
        <f t="shared" si="7"/>
        <v>0</v>
      </c>
      <c r="K34" s="89">
        <f t="shared" si="7"/>
        <v>0</v>
      </c>
      <c r="L34" s="89">
        <f t="shared" si="7"/>
        <v>0</v>
      </c>
      <c r="M34" s="89">
        <f t="shared" si="7"/>
        <v>0</v>
      </c>
      <c r="N34" s="89">
        <f t="shared" si="7"/>
        <v>0</v>
      </c>
      <c r="O34" s="208">
        <f t="shared" si="2"/>
        <v>100</v>
      </c>
    </row>
    <row r="35" spans="1:15" ht="0.75" customHeight="1" hidden="1" outlineLevel="1">
      <c r="A35" s="48" t="s">
        <v>63</v>
      </c>
      <c r="B35" s="49" t="s">
        <v>64</v>
      </c>
      <c r="C35" s="124">
        <f>+D35+G35</f>
        <v>0</v>
      </c>
      <c r="D35" s="125"/>
      <c r="E35" s="125"/>
      <c r="F35" s="125"/>
      <c r="G35" s="126"/>
      <c r="H35" s="124">
        <f>+I35+L35</f>
        <v>0</v>
      </c>
      <c r="I35" s="125"/>
      <c r="J35" s="125"/>
      <c r="K35" s="125"/>
      <c r="L35" s="125"/>
      <c r="M35" s="126"/>
      <c r="N35" s="127"/>
      <c r="O35" s="201">
        <f t="shared" si="2"/>
        <v>0</v>
      </c>
    </row>
    <row r="36" spans="1:15" ht="38.25" hidden="1" outlineLevel="1">
      <c r="A36" s="48" t="s">
        <v>65</v>
      </c>
      <c r="B36" s="49" t="s">
        <v>66</v>
      </c>
      <c r="C36" s="124">
        <f>+D36+G36</f>
        <v>0</v>
      </c>
      <c r="D36" s="125"/>
      <c r="E36" s="125"/>
      <c r="F36" s="125"/>
      <c r="G36" s="126"/>
      <c r="H36" s="124">
        <f>+I36+L36</f>
        <v>0</v>
      </c>
      <c r="I36" s="125"/>
      <c r="J36" s="125"/>
      <c r="K36" s="125"/>
      <c r="L36" s="125"/>
      <c r="M36" s="126"/>
      <c r="N36" s="127"/>
      <c r="O36" s="201">
        <f t="shared" si="2"/>
        <v>0</v>
      </c>
    </row>
    <row r="37" spans="1:15" ht="12.75" hidden="1" outlineLevel="1">
      <c r="A37" s="48" t="s">
        <v>67</v>
      </c>
      <c r="B37" s="49" t="s">
        <v>68</v>
      </c>
      <c r="C37" s="124">
        <f>+D37+G37</f>
        <v>0</v>
      </c>
      <c r="D37" s="125"/>
      <c r="E37" s="125"/>
      <c r="F37" s="125"/>
      <c r="G37" s="126"/>
      <c r="H37" s="124">
        <f>+I37+L37</f>
        <v>0</v>
      </c>
      <c r="I37" s="125"/>
      <c r="J37" s="125"/>
      <c r="K37" s="125"/>
      <c r="L37" s="125"/>
      <c r="M37" s="126"/>
      <c r="N37" s="127"/>
      <c r="O37" s="201">
        <f t="shared" si="2"/>
        <v>0</v>
      </c>
    </row>
    <row r="38" spans="1:15" ht="25.5" hidden="1" outlineLevel="1">
      <c r="A38" s="48" t="s">
        <v>69</v>
      </c>
      <c r="B38" s="49" t="s">
        <v>70</v>
      </c>
      <c r="C38" s="124">
        <f>+D38+G38</f>
        <v>0</v>
      </c>
      <c r="D38" s="125"/>
      <c r="E38" s="125"/>
      <c r="F38" s="125"/>
      <c r="G38" s="126"/>
      <c r="H38" s="124">
        <f>+I38+L38</f>
        <v>0</v>
      </c>
      <c r="I38" s="125"/>
      <c r="J38" s="125"/>
      <c r="K38" s="125"/>
      <c r="L38" s="125"/>
      <c r="M38" s="126"/>
      <c r="N38" s="127"/>
      <c r="O38" s="201">
        <f t="shared" si="2"/>
        <v>0</v>
      </c>
    </row>
    <row r="39" spans="1:15" ht="25.5" hidden="1" outlineLevel="1">
      <c r="A39" s="48" t="s">
        <v>71</v>
      </c>
      <c r="B39" s="49" t="s">
        <v>72</v>
      </c>
      <c r="C39" s="124">
        <f aca="true" t="shared" si="8" ref="C39:C54">+D39+G39</f>
        <v>0</v>
      </c>
      <c r="D39" s="125"/>
      <c r="E39" s="125"/>
      <c r="F39" s="125"/>
      <c r="G39" s="126"/>
      <c r="H39" s="124"/>
      <c r="I39" s="125"/>
      <c r="J39" s="125"/>
      <c r="K39" s="125"/>
      <c r="L39" s="132"/>
      <c r="M39" s="126"/>
      <c r="N39" s="127"/>
      <c r="O39" s="201">
        <f t="shared" si="2"/>
        <v>0</v>
      </c>
    </row>
    <row r="40" spans="1:15" ht="25.5" hidden="1" outlineLevel="1">
      <c r="A40" s="48" t="s">
        <v>73</v>
      </c>
      <c r="B40" s="49" t="s">
        <v>74</v>
      </c>
      <c r="C40" s="124">
        <f t="shared" si="8"/>
        <v>0</v>
      </c>
      <c r="D40" s="125"/>
      <c r="E40" s="125"/>
      <c r="F40" s="125"/>
      <c r="G40" s="126"/>
      <c r="H40" s="124"/>
      <c r="I40" s="125"/>
      <c r="J40" s="125"/>
      <c r="K40" s="125"/>
      <c r="L40" s="132"/>
      <c r="M40" s="126"/>
      <c r="N40" s="127"/>
      <c r="O40" s="201">
        <f t="shared" si="2"/>
        <v>0</v>
      </c>
    </row>
    <row r="41" spans="1:15" ht="12.75" hidden="1" outlineLevel="1">
      <c r="A41" s="48" t="s">
        <v>75</v>
      </c>
      <c r="B41" s="49" t="s">
        <v>76</v>
      </c>
      <c r="C41" s="124">
        <f t="shared" si="8"/>
        <v>0</v>
      </c>
      <c r="D41" s="125"/>
      <c r="E41" s="125"/>
      <c r="F41" s="125"/>
      <c r="G41" s="126"/>
      <c r="H41" s="124"/>
      <c r="I41" s="125"/>
      <c r="J41" s="125"/>
      <c r="K41" s="125"/>
      <c r="L41" s="132"/>
      <c r="M41" s="126"/>
      <c r="N41" s="127"/>
      <c r="O41" s="201">
        <f t="shared" si="2"/>
        <v>0</v>
      </c>
    </row>
    <row r="42" spans="1:15" ht="38.25" hidden="1" outlineLevel="1">
      <c r="A42" s="48" t="s">
        <v>77</v>
      </c>
      <c r="B42" s="49" t="s">
        <v>78</v>
      </c>
      <c r="C42" s="124">
        <f t="shared" si="8"/>
        <v>0</v>
      </c>
      <c r="D42" s="125"/>
      <c r="E42" s="125"/>
      <c r="F42" s="125"/>
      <c r="G42" s="126"/>
      <c r="H42" s="124"/>
      <c r="I42" s="125"/>
      <c r="J42" s="125"/>
      <c r="K42" s="125"/>
      <c r="L42" s="132"/>
      <c r="M42" s="126"/>
      <c r="N42" s="127"/>
      <c r="O42" s="201">
        <f t="shared" si="2"/>
        <v>0</v>
      </c>
    </row>
    <row r="43" spans="1:15" ht="38.25" hidden="1" outlineLevel="1">
      <c r="A43" s="48" t="s">
        <v>79</v>
      </c>
      <c r="B43" s="49" t="s">
        <v>80</v>
      </c>
      <c r="C43" s="124">
        <f t="shared" si="8"/>
        <v>0</v>
      </c>
      <c r="D43" s="125"/>
      <c r="E43" s="125"/>
      <c r="F43" s="125"/>
      <c r="G43" s="126"/>
      <c r="H43" s="124"/>
      <c r="I43" s="125"/>
      <c r="J43" s="125"/>
      <c r="K43" s="125"/>
      <c r="L43" s="132"/>
      <c r="M43" s="126"/>
      <c r="N43" s="127"/>
      <c r="O43" s="201">
        <f t="shared" si="2"/>
        <v>0</v>
      </c>
    </row>
    <row r="44" spans="1:15" ht="25.5" hidden="1" outlineLevel="1">
      <c r="A44" s="48" t="s">
        <v>81</v>
      </c>
      <c r="B44" s="49" t="s">
        <v>82</v>
      </c>
      <c r="C44" s="124">
        <f t="shared" si="8"/>
        <v>0</v>
      </c>
      <c r="D44" s="125"/>
      <c r="E44" s="125"/>
      <c r="F44" s="125"/>
      <c r="G44" s="126"/>
      <c r="H44" s="124"/>
      <c r="I44" s="125"/>
      <c r="J44" s="125"/>
      <c r="K44" s="125"/>
      <c r="L44" s="132"/>
      <c r="M44" s="126"/>
      <c r="N44" s="127"/>
      <c r="O44" s="201">
        <f t="shared" si="2"/>
        <v>0</v>
      </c>
    </row>
    <row r="45" spans="1:15" ht="12.75" hidden="1" outlineLevel="1">
      <c r="A45" s="48" t="s">
        <v>65</v>
      </c>
      <c r="B45" s="49" t="s">
        <v>83</v>
      </c>
      <c r="C45" s="124">
        <f t="shared" si="8"/>
        <v>0</v>
      </c>
      <c r="D45" s="125"/>
      <c r="E45" s="125"/>
      <c r="F45" s="125"/>
      <c r="G45" s="126"/>
      <c r="H45" s="124"/>
      <c r="I45" s="125"/>
      <c r="J45" s="125"/>
      <c r="K45" s="125"/>
      <c r="L45" s="132"/>
      <c r="M45" s="126"/>
      <c r="N45" s="127"/>
      <c r="O45" s="201">
        <f t="shared" si="2"/>
        <v>0</v>
      </c>
    </row>
    <row r="46" spans="1:15" ht="12.75" hidden="1" outlineLevel="1">
      <c r="A46" s="48" t="s">
        <v>84</v>
      </c>
      <c r="B46" s="49" t="s">
        <v>85</v>
      </c>
      <c r="C46" s="124">
        <f t="shared" si="8"/>
        <v>0</v>
      </c>
      <c r="D46" s="125"/>
      <c r="E46" s="125"/>
      <c r="F46" s="125"/>
      <c r="G46" s="126"/>
      <c r="H46" s="124"/>
      <c r="I46" s="125"/>
      <c r="J46" s="125"/>
      <c r="K46" s="125"/>
      <c r="L46" s="132"/>
      <c r="M46" s="126"/>
      <c r="N46" s="127"/>
      <c r="O46" s="201">
        <f t="shared" si="2"/>
        <v>0</v>
      </c>
    </row>
    <row r="47" spans="1:15" ht="25.5" hidden="1" outlineLevel="1">
      <c r="A47" s="48" t="s">
        <v>86</v>
      </c>
      <c r="B47" s="49" t="s">
        <v>87</v>
      </c>
      <c r="C47" s="124">
        <f t="shared" si="8"/>
        <v>0</v>
      </c>
      <c r="D47" s="125"/>
      <c r="E47" s="125"/>
      <c r="F47" s="125"/>
      <c r="G47" s="126"/>
      <c r="H47" s="124"/>
      <c r="I47" s="125"/>
      <c r="J47" s="125"/>
      <c r="K47" s="125"/>
      <c r="L47" s="132"/>
      <c r="M47" s="126"/>
      <c r="N47" s="127"/>
      <c r="O47" s="201">
        <f t="shared" si="2"/>
        <v>0</v>
      </c>
    </row>
    <row r="48" spans="1:15" ht="12.75" hidden="1" outlineLevel="1">
      <c r="A48" s="48" t="s">
        <v>88</v>
      </c>
      <c r="B48" s="49" t="s">
        <v>89</v>
      </c>
      <c r="C48" s="124">
        <f t="shared" si="8"/>
        <v>0</v>
      </c>
      <c r="D48" s="125"/>
      <c r="E48" s="125"/>
      <c r="F48" s="125"/>
      <c r="G48" s="126"/>
      <c r="H48" s="124"/>
      <c r="I48" s="125"/>
      <c r="J48" s="125"/>
      <c r="K48" s="125"/>
      <c r="L48" s="132"/>
      <c r="M48" s="126"/>
      <c r="N48" s="127"/>
      <c r="O48" s="201">
        <f t="shared" si="2"/>
        <v>0</v>
      </c>
    </row>
    <row r="49" spans="1:15" ht="25.5" hidden="1" outlineLevel="1">
      <c r="A49" s="48" t="s">
        <v>90</v>
      </c>
      <c r="B49" s="49" t="s">
        <v>91</v>
      </c>
      <c r="C49" s="124">
        <f t="shared" si="8"/>
        <v>0</v>
      </c>
      <c r="D49" s="125"/>
      <c r="E49" s="125"/>
      <c r="F49" s="125"/>
      <c r="G49" s="126"/>
      <c r="H49" s="124"/>
      <c r="I49" s="125"/>
      <c r="J49" s="125"/>
      <c r="K49" s="125"/>
      <c r="L49" s="132"/>
      <c r="M49" s="126"/>
      <c r="N49" s="127"/>
      <c r="O49" s="201">
        <f t="shared" si="2"/>
        <v>0</v>
      </c>
    </row>
    <row r="50" spans="1:15" ht="12.75" hidden="1" outlineLevel="1">
      <c r="A50" s="48" t="s">
        <v>92</v>
      </c>
      <c r="B50" s="49" t="s">
        <v>93</v>
      </c>
      <c r="C50" s="124">
        <f t="shared" si="8"/>
        <v>0</v>
      </c>
      <c r="D50" s="125"/>
      <c r="E50" s="125"/>
      <c r="F50" s="125"/>
      <c r="G50" s="126"/>
      <c r="H50" s="124"/>
      <c r="I50" s="125"/>
      <c r="J50" s="125"/>
      <c r="K50" s="125"/>
      <c r="L50" s="132"/>
      <c r="M50" s="126"/>
      <c r="N50" s="127"/>
      <c r="O50" s="201">
        <f t="shared" si="2"/>
        <v>0</v>
      </c>
    </row>
    <row r="51" spans="1:15" ht="25.5" customHeight="1" hidden="1" outlineLevel="1">
      <c r="A51" s="48" t="s">
        <v>94</v>
      </c>
      <c r="B51" s="49" t="s">
        <v>95</v>
      </c>
      <c r="C51" s="124">
        <f t="shared" si="8"/>
        <v>0</v>
      </c>
      <c r="D51" s="125"/>
      <c r="E51" s="125"/>
      <c r="F51" s="125"/>
      <c r="G51" s="126"/>
      <c r="H51" s="124"/>
      <c r="I51" s="125"/>
      <c r="J51" s="125"/>
      <c r="K51" s="125"/>
      <c r="L51" s="132"/>
      <c r="M51" s="126"/>
      <c r="N51" s="127"/>
      <c r="O51" s="201">
        <f t="shared" si="2"/>
        <v>0</v>
      </c>
    </row>
    <row r="52" spans="1:15" ht="14.25" customHeight="1" outlineLevel="1">
      <c r="A52" s="166" t="s">
        <v>96</v>
      </c>
      <c r="B52" s="56" t="s">
        <v>160</v>
      </c>
      <c r="C52" s="86">
        <v>50</v>
      </c>
      <c r="D52" s="53"/>
      <c r="E52" s="53"/>
      <c r="F52" s="53"/>
      <c r="G52" s="131"/>
      <c r="H52" s="86">
        <f>+I52+L52</f>
        <v>0</v>
      </c>
      <c r="I52" s="53"/>
      <c r="J52" s="53"/>
      <c r="K52" s="53"/>
      <c r="L52" s="130"/>
      <c r="M52" s="131"/>
      <c r="N52" s="102"/>
      <c r="O52" s="201">
        <f t="shared" si="2"/>
        <v>50</v>
      </c>
    </row>
    <row r="53" spans="1:15" ht="0.75" customHeight="1">
      <c r="A53" s="48" t="s">
        <v>97</v>
      </c>
      <c r="B53" s="49" t="s">
        <v>98</v>
      </c>
      <c r="C53" s="124">
        <f t="shared" si="8"/>
        <v>0</v>
      </c>
      <c r="D53" s="53"/>
      <c r="E53" s="53"/>
      <c r="F53" s="53" t="s">
        <v>99</v>
      </c>
      <c r="G53" s="131"/>
      <c r="H53" s="86">
        <f aca="true" t="shared" si="9" ref="H53:H60">+I53+L53</f>
        <v>0</v>
      </c>
      <c r="I53" s="53"/>
      <c r="J53" s="53"/>
      <c r="K53" s="53"/>
      <c r="L53" s="130"/>
      <c r="M53" s="131"/>
      <c r="N53" s="102"/>
      <c r="O53" s="201">
        <f t="shared" si="2"/>
        <v>0</v>
      </c>
    </row>
    <row r="54" spans="1:15" ht="1.5" customHeight="1" hidden="1">
      <c r="A54" s="48" t="s">
        <v>100</v>
      </c>
      <c r="B54" s="57" t="s">
        <v>101</v>
      </c>
      <c r="C54" s="124">
        <f t="shared" si="8"/>
        <v>0</v>
      </c>
      <c r="D54" s="53"/>
      <c r="E54" s="53"/>
      <c r="F54" s="53"/>
      <c r="G54" s="131"/>
      <c r="H54" s="86">
        <f t="shared" si="9"/>
        <v>0</v>
      </c>
      <c r="I54" s="53"/>
      <c r="J54" s="53"/>
      <c r="K54" s="53"/>
      <c r="L54" s="130"/>
      <c r="M54" s="131"/>
      <c r="N54" s="102"/>
      <c r="O54" s="201">
        <f t="shared" si="2"/>
        <v>0</v>
      </c>
    </row>
    <row r="55" spans="1:15" ht="25.5" hidden="1">
      <c r="A55" s="48" t="s">
        <v>102</v>
      </c>
      <c r="B55" s="57" t="s">
        <v>103</v>
      </c>
      <c r="C55" s="86">
        <f>+D55+G55</f>
        <v>0</v>
      </c>
      <c r="D55" s="125"/>
      <c r="E55" s="53"/>
      <c r="F55" s="53"/>
      <c r="G55" s="131"/>
      <c r="H55" s="86">
        <f t="shared" si="9"/>
        <v>0</v>
      </c>
      <c r="I55" s="53"/>
      <c r="J55" s="53"/>
      <c r="K55" s="53"/>
      <c r="L55" s="130"/>
      <c r="M55" s="131"/>
      <c r="N55" s="102"/>
      <c r="O55" s="201">
        <f t="shared" si="2"/>
        <v>0</v>
      </c>
    </row>
    <row r="56" spans="1:15" ht="14.25" customHeight="1">
      <c r="A56" s="48" t="s">
        <v>104</v>
      </c>
      <c r="B56" s="57" t="s">
        <v>105</v>
      </c>
      <c r="C56" s="86">
        <v>30</v>
      </c>
      <c r="D56" s="53"/>
      <c r="E56" s="53"/>
      <c r="F56" s="53"/>
      <c r="G56" s="131"/>
      <c r="H56" s="86">
        <f t="shared" si="9"/>
        <v>0</v>
      </c>
      <c r="I56" s="53"/>
      <c r="J56" s="53"/>
      <c r="K56" s="53"/>
      <c r="L56" s="130"/>
      <c r="M56" s="131"/>
      <c r="N56" s="102"/>
      <c r="O56" s="201">
        <f t="shared" si="2"/>
        <v>30</v>
      </c>
    </row>
    <row r="57" spans="1:15" ht="13.5" customHeight="1" outlineLevel="1">
      <c r="A57" s="48" t="s">
        <v>167</v>
      </c>
      <c r="B57" s="168" t="s">
        <v>168</v>
      </c>
      <c r="C57" s="124">
        <v>10</v>
      </c>
      <c r="D57" s="125"/>
      <c r="E57" s="125"/>
      <c r="F57" s="125"/>
      <c r="G57" s="126"/>
      <c r="H57" s="124">
        <f t="shared" si="9"/>
        <v>0</v>
      </c>
      <c r="I57" s="125"/>
      <c r="J57" s="125"/>
      <c r="K57" s="125"/>
      <c r="L57" s="125"/>
      <c r="M57" s="126"/>
      <c r="N57" s="127"/>
      <c r="O57" s="201">
        <f t="shared" si="2"/>
        <v>10</v>
      </c>
    </row>
    <row r="58" spans="1:15" ht="0.75" customHeight="1" outlineLevel="1">
      <c r="A58" s="48" t="s">
        <v>106</v>
      </c>
      <c r="B58" s="57" t="s">
        <v>107</v>
      </c>
      <c r="C58" s="124">
        <f>+D58+G58</f>
        <v>0</v>
      </c>
      <c r="D58" s="125"/>
      <c r="E58" s="125"/>
      <c r="F58" s="125"/>
      <c r="G58" s="126"/>
      <c r="H58" s="124">
        <f t="shared" si="9"/>
        <v>0</v>
      </c>
      <c r="I58" s="125"/>
      <c r="J58" s="125"/>
      <c r="K58" s="125"/>
      <c r="L58" s="125"/>
      <c r="M58" s="126"/>
      <c r="N58" s="127"/>
      <c r="O58" s="201">
        <f t="shared" si="2"/>
        <v>0</v>
      </c>
    </row>
    <row r="59" spans="1:15" ht="12" customHeight="1" hidden="1" outlineLevel="1">
      <c r="A59" s="48" t="s">
        <v>106</v>
      </c>
      <c r="B59" s="57" t="s">
        <v>107</v>
      </c>
      <c r="C59" s="86">
        <f>+D59+G59</f>
        <v>0</v>
      </c>
      <c r="D59" s="53"/>
      <c r="E59" s="53"/>
      <c r="F59" s="53"/>
      <c r="G59" s="131"/>
      <c r="H59" s="124">
        <f t="shared" si="9"/>
        <v>0</v>
      </c>
      <c r="I59" s="53"/>
      <c r="J59" s="53"/>
      <c r="K59" s="53"/>
      <c r="L59" s="130"/>
      <c r="M59" s="131"/>
      <c r="N59" s="102"/>
      <c r="O59" s="201">
        <f t="shared" si="2"/>
        <v>0</v>
      </c>
    </row>
    <row r="60" spans="1:15" ht="15" customHeight="1" collapsed="1">
      <c r="A60" s="48" t="s">
        <v>108</v>
      </c>
      <c r="B60" s="96" t="s">
        <v>218</v>
      </c>
      <c r="C60" s="86">
        <v>10</v>
      </c>
      <c r="D60" s="86"/>
      <c r="E60" s="86"/>
      <c r="F60" s="86"/>
      <c r="G60" s="86"/>
      <c r="H60" s="124">
        <f t="shared" si="9"/>
        <v>0</v>
      </c>
      <c r="I60" s="86"/>
      <c r="J60" s="86"/>
      <c r="K60" s="86"/>
      <c r="L60" s="86"/>
      <c r="M60" s="86"/>
      <c r="N60" s="133"/>
      <c r="O60" s="201">
        <f t="shared" si="2"/>
        <v>10</v>
      </c>
    </row>
    <row r="61" spans="1:15" ht="13.5" customHeight="1" outlineLevel="1">
      <c r="A61" s="51">
        <v>100000</v>
      </c>
      <c r="B61" s="52" t="s">
        <v>109</v>
      </c>
      <c r="C61" s="209">
        <f>C63+C64+C65</f>
        <v>1200.52</v>
      </c>
      <c r="D61" s="209"/>
      <c r="E61" s="209">
        <f aca="true" t="shared" si="10" ref="E61:N61">SUM(E62:E67)</f>
        <v>0</v>
      </c>
      <c r="F61" s="209">
        <f t="shared" si="10"/>
        <v>350.52742</v>
      </c>
      <c r="G61" s="210"/>
      <c r="H61" s="89">
        <f t="shared" si="10"/>
        <v>100</v>
      </c>
      <c r="I61" s="209">
        <f t="shared" si="10"/>
        <v>0</v>
      </c>
      <c r="J61" s="209">
        <f t="shared" si="10"/>
        <v>0</v>
      </c>
      <c r="K61" s="209">
        <f t="shared" si="10"/>
        <v>0</v>
      </c>
      <c r="L61" s="209">
        <f t="shared" si="10"/>
        <v>100</v>
      </c>
      <c r="M61" s="210">
        <f t="shared" si="10"/>
        <v>100</v>
      </c>
      <c r="N61" s="210">
        <f t="shared" si="10"/>
        <v>100</v>
      </c>
      <c r="O61" s="208">
        <f t="shared" si="2"/>
        <v>1300.52</v>
      </c>
    </row>
    <row r="62" spans="1:15" ht="12.75" customHeight="1" hidden="1" outlineLevel="1">
      <c r="A62" s="48">
        <v>100101</v>
      </c>
      <c r="B62" s="49" t="s">
        <v>110</v>
      </c>
      <c r="C62" s="86">
        <f>+D62+G62</f>
        <v>0</v>
      </c>
      <c r="D62" s="125"/>
      <c r="E62" s="125"/>
      <c r="F62" s="125"/>
      <c r="G62" s="126"/>
      <c r="H62" s="124">
        <f>+I62+L62</f>
        <v>0</v>
      </c>
      <c r="I62" s="125"/>
      <c r="J62" s="125"/>
      <c r="K62" s="125"/>
      <c r="L62" s="125"/>
      <c r="M62" s="126"/>
      <c r="N62" s="127"/>
      <c r="O62" s="201">
        <f t="shared" si="2"/>
        <v>0</v>
      </c>
    </row>
    <row r="63" spans="1:15" ht="15.75" customHeight="1" outlineLevel="1">
      <c r="A63" s="48">
        <v>100102</v>
      </c>
      <c r="B63" s="96" t="s">
        <v>7</v>
      </c>
      <c r="C63" s="86">
        <v>0</v>
      </c>
      <c r="D63" s="125"/>
      <c r="E63" s="125"/>
      <c r="F63" s="125"/>
      <c r="G63" s="126"/>
      <c r="H63" s="124">
        <f>+I63+L63</f>
        <v>100</v>
      </c>
      <c r="I63" s="125"/>
      <c r="J63" s="125"/>
      <c r="K63" s="125"/>
      <c r="L63" s="125">
        <v>100</v>
      </c>
      <c r="M63" s="126">
        <v>100</v>
      </c>
      <c r="N63" s="127">
        <v>100</v>
      </c>
      <c r="O63" s="201">
        <f t="shared" si="2"/>
        <v>100</v>
      </c>
    </row>
    <row r="64" spans="1:15" ht="0.75" customHeight="1" outlineLevel="1">
      <c r="A64" s="48" t="s">
        <v>177</v>
      </c>
      <c r="B64" s="49" t="s">
        <v>178</v>
      </c>
      <c r="C64" s="86">
        <f>+D64+G64</f>
        <v>0</v>
      </c>
      <c r="D64" s="125"/>
      <c r="E64" s="125"/>
      <c r="F64" s="125"/>
      <c r="G64" s="126"/>
      <c r="H64" s="124"/>
      <c r="I64" s="125"/>
      <c r="J64" s="125"/>
      <c r="K64" s="125"/>
      <c r="L64" s="125"/>
      <c r="M64" s="126"/>
      <c r="N64" s="127"/>
      <c r="O64" s="201">
        <f t="shared" si="2"/>
        <v>0</v>
      </c>
    </row>
    <row r="65" spans="1:15" ht="12.75" outlineLevel="1">
      <c r="A65" s="48">
        <v>100203</v>
      </c>
      <c r="B65" s="57" t="s">
        <v>111</v>
      </c>
      <c r="C65" s="86">
        <v>1200.52</v>
      </c>
      <c r="D65" s="125"/>
      <c r="E65" s="125"/>
      <c r="F65" s="125">
        <v>350.52742</v>
      </c>
      <c r="G65" s="126"/>
      <c r="H65" s="124">
        <f>+I65+L65</f>
        <v>0</v>
      </c>
      <c r="I65" s="125"/>
      <c r="J65" s="125"/>
      <c r="K65" s="125"/>
      <c r="L65" s="125"/>
      <c r="M65" s="126"/>
      <c r="N65" s="127"/>
      <c r="O65" s="201">
        <f t="shared" si="2"/>
        <v>1200.52</v>
      </c>
    </row>
    <row r="66" spans="1:15" ht="0.75" customHeight="1" outlineLevel="1">
      <c r="A66" s="48" t="s">
        <v>112</v>
      </c>
      <c r="B66" s="57" t="s">
        <v>113</v>
      </c>
      <c r="C66" s="86"/>
      <c r="D66" s="125"/>
      <c r="E66" s="125"/>
      <c r="F66" s="125"/>
      <c r="G66" s="126"/>
      <c r="H66" s="124">
        <f>+I66+L66</f>
        <v>0</v>
      </c>
      <c r="I66" s="125"/>
      <c r="J66" s="125"/>
      <c r="K66" s="125"/>
      <c r="L66" s="125"/>
      <c r="M66" s="126"/>
      <c r="N66" s="127"/>
      <c r="O66" s="201">
        <f t="shared" si="2"/>
        <v>0</v>
      </c>
    </row>
    <row r="67" spans="1:15" ht="18" customHeight="1" hidden="1" outlineLevel="1">
      <c r="A67" s="48" t="s">
        <v>114</v>
      </c>
      <c r="B67" s="49" t="s">
        <v>115</v>
      </c>
      <c r="C67" s="86">
        <f>+D67+G67</f>
        <v>0</v>
      </c>
      <c r="D67" s="125"/>
      <c r="E67" s="125"/>
      <c r="F67" s="125"/>
      <c r="G67" s="126"/>
      <c r="H67" s="124">
        <f>+I67+L67</f>
        <v>0</v>
      </c>
      <c r="I67" s="125"/>
      <c r="J67" s="125"/>
      <c r="K67" s="125"/>
      <c r="L67" s="125"/>
      <c r="M67" s="126"/>
      <c r="N67" s="127"/>
      <c r="O67" s="201">
        <f t="shared" si="2"/>
        <v>0</v>
      </c>
    </row>
    <row r="68" spans="1:15" ht="12.75" collapsed="1">
      <c r="A68" s="51">
        <v>110000</v>
      </c>
      <c r="B68" s="52" t="s">
        <v>116</v>
      </c>
      <c r="C68" s="134">
        <f>C69</f>
        <v>150</v>
      </c>
      <c r="D68" s="90"/>
      <c r="E68" s="90">
        <f aca="true" t="shared" si="11" ref="E68:M68">+E69+E70+E71</f>
        <v>0</v>
      </c>
      <c r="F68" s="90">
        <f t="shared" si="11"/>
        <v>0</v>
      </c>
      <c r="G68" s="90"/>
      <c r="H68" s="90">
        <f t="shared" si="11"/>
        <v>0</v>
      </c>
      <c r="I68" s="90">
        <f t="shared" si="11"/>
        <v>0</v>
      </c>
      <c r="J68" s="90">
        <f t="shared" si="11"/>
        <v>0</v>
      </c>
      <c r="K68" s="90">
        <f t="shared" si="11"/>
        <v>0</v>
      </c>
      <c r="L68" s="90">
        <f t="shared" si="11"/>
        <v>0</v>
      </c>
      <c r="M68" s="90">
        <f t="shared" si="11"/>
        <v>0</v>
      </c>
      <c r="N68" s="129"/>
      <c r="O68" s="123">
        <f t="shared" si="2"/>
        <v>150</v>
      </c>
    </row>
    <row r="69" spans="1:15" ht="22.5">
      <c r="A69" s="48" t="s">
        <v>148</v>
      </c>
      <c r="B69" s="96" t="s">
        <v>161</v>
      </c>
      <c r="C69" s="86">
        <v>150</v>
      </c>
      <c r="D69" s="53"/>
      <c r="E69" s="53"/>
      <c r="F69" s="53"/>
      <c r="G69" s="131"/>
      <c r="H69" s="86">
        <f>+I69+L69</f>
        <v>0</v>
      </c>
      <c r="I69" s="53"/>
      <c r="J69" s="53"/>
      <c r="K69" s="53"/>
      <c r="L69" s="130"/>
      <c r="M69" s="131"/>
      <c r="N69" s="102"/>
      <c r="O69" s="201">
        <f t="shared" si="2"/>
        <v>150</v>
      </c>
    </row>
    <row r="70" spans="1:15" ht="12" customHeight="1" hidden="1">
      <c r="A70" s="48"/>
      <c r="B70" s="49"/>
      <c r="C70" s="86">
        <f>+D70+G70</f>
        <v>0</v>
      </c>
      <c r="D70" s="124"/>
      <c r="E70" s="124"/>
      <c r="F70" s="124"/>
      <c r="G70" s="124"/>
      <c r="H70" s="86">
        <f>+I70+L70</f>
        <v>0</v>
      </c>
      <c r="I70" s="124"/>
      <c r="J70" s="124"/>
      <c r="K70" s="124"/>
      <c r="L70" s="124"/>
      <c r="M70" s="124">
        <v>0</v>
      </c>
      <c r="N70" s="135"/>
      <c r="O70" s="201">
        <f t="shared" si="2"/>
        <v>0</v>
      </c>
    </row>
    <row r="71" spans="1:15" ht="12.75" hidden="1">
      <c r="A71" s="48" t="s">
        <v>117</v>
      </c>
      <c r="B71" s="49" t="s">
        <v>118</v>
      </c>
      <c r="C71" s="86">
        <f>+D71+G71</f>
        <v>0</v>
      </c>
      <c r="D71" s="53"/>
      <c r="E71" s="53"/>
      <c r="F71" s="53"/>
      <c r="G71" s="131"/>
      <c r="H71" s="86">
        <f>+I71+L71</f>
        <v>0</v>
      </c>
      <c r="I71" s="53"/>
      <c r="J71" s="53"/>
      <c r="K71" s="53"/>
      <c r="L71" s="130"/>
      <c r="M71" s="131"/>
      <c r="N71" s="102"/>
      <c r="O71" s="201">
        <f t="shared" si="2"/>
        <v>0</v>
      </c>
    </row>
    <row r="72" spans="1:15" ht="0.75" customHeight="1">
      <c r="A72" s="51">
        <v>120000</v>
      </c>
      <c r="B72" s="52" t="s">
        <v>119</v>
      </c>
      <c r="C72" s="206">
        <f>C73+C74</f>
        <v>0</v>
      </c>
      <c r="D72" s="124"/>
      <c r="E72" s="124">
        <f aca="true" t="shared" si="12" ref="E72:M72">SUM(E73:E74)</f>
        <v>0</v>
      </c>
      <c r="F72" s="124">
        <f t="shared" si="12"/>
        <v>0</v>
      </c>
      <c r="G72" s="124"/>
      <c r="H72" s="124">
        <f t="shared" si="12"/>
        <v>0</v>
      </c>
      <c r="I72" s="124">
        <f t="shared" si="12"/>
        <v>0</v>
      </c>
      <c r="J72" s="124">
        <f t="shared" si="12"/>
        <v>0</v>
      </c>
      <c r="K72" s="124">
        <f t="shared" si="12"/>
        <v>0</v>
      </c>
      <c r="L72" s="124">
        <f t="shared" si="12"/>
        <v>0</v>
      </c>
      <c r="M72" s="124">
        <f t="shared" si="12"/>
        <v>0</v>
      </c>
      <c r="N72" s="135"/>
      <c r="O72" s="201">
        <f t="shared" si="2"/>
        <v>0</v>
      </c>
    </row>
    <row r="73" spans="1:15" ht="12.75" hidden="1">
      <c r="A73" s="48" t="s">
        <v>120</v>
      </c>
      <c r="B73" s="49" t="s">
        <v>121</v>
      </c>
      <c r="C73" s="86"/>
      <c r="D73" s="53"/>
      <c r="E73" s="53"/>
      <c r="F73" s="53"/>
      <c r="G73" s="131"/>
      <c r="H73" s="86">
        <f>+I73+L73</f>
        <v>0</v>
      </c>
      <c r="I73" s="53"/>
      <c r="J73" s="53"/>
      <c r="K73" s="53"/>
      <c r="L73" s="130"/>
      <c r="M73" s="131"/>
      <c r="N73" s="102"/>
      <c r="O73" s="201">
        <f t="shared" si="2"/>
        <v>0</v>
      </c>
    </row>
    <row r="74" spans="1:15" ht="19.5" customHeight="1" hidden="1">
      <c r="A74" s="48">
        <v>120201</v>
      </c>
      <c r="B74" s="49" t="s">
        <v>122</v>
      </c>
      <c r="C74" s="86"/>
      <c r="D74" s="53"/>
      <c r="E74" s="53"/>
      <c r="F74" s="53"/>
      <c r="G74" s="131"/>
      <c r="H74" s="86">
        <f>+I74+L74</f>
        <v>0</v>
      </c>
      <c r="I74" s="53"/>
      <c r="J74" s="53"/>
      <c r="K74" s="53"/>
      <c r="L74" s="130"/>
      <c r="M74" s="131"/>
      <c r="N74" s="102"/>
      <c r="O74" s="201">
        <f t="shared" si="2"/>
        <v>0</v>
      </c>
    </row>
    <row r="75" spans="1:15" ht="12" customHeight="1">
      <c r="A75" s="51">
        <v>130000</v>
      </c>
      <c r="B75" s="52" t="s">
        <v>123</v>
      </c>
      <c r="C75" s="136">
        <f>C77</f>
        <v>537.43</v>
      </c>
      <c r="D75" s="90"/>
      <c r="E75" s="90">
        <f>E77</f>
        <v>354.339</v>
      </c>
      <c r="F75" s="90">
        <f>F77</f>
        <v>156.1</v>
      </c>
      <c r="G75" s="90"/>
      <c r="H75" s="90">
        <f aca="true" t="shared" si="13" ref="H75:N75">H77</f>
        <v>0</v>
      </c>
      <c r="I75" s="90">
        <f t="shared" si="13"/>
        <v>0</v>
      </c>
      <c r="J75" s="90">
        <f t="shared" si="13"/>
        <v>0</v>
      </c>
      <c r="K75" s="90">
        <f t="shared" si="13"/>
        <v>0</v>
      </c>
      <c r="L75" s="90">
        <f t="shared" si="13"/>
        <v>0</v>
      </c>
      <c r="M75" s="90">
        <f t="shared" si="13"/>
        <v>0</v>
      </c>
      <c r="N75" s="90">
        <f t="shared" si="13"/>
        <v>0</v>
      </c>
      <c r="O75" s="123">
        <f t="shared" si="2"/>
        <v>537.43</v>
      </c>
    </row>
    <row r="76" spans="1:15" ht="1.5" customHeight="1">
      <c r="A76" s="48" t="s">
        <v>124</v>
      </c>
      <c r="B76" s="49" t="s">
        <v>125</v>
      </c>
      <c r="C76" s="86"/>
      <c r="D76" s="124"/>
      <c r="E76" s="124"/>
      <c r="F76" s="124"/>
      <c r="G76" s="124"/>
      <c r="H76" s="124"/>
      <c r="I76" s="124">
        <f>SUM(I77:I80)</f>
        <v>0</v>
      </c>
      <c r="J76" s="124">
        <f>SUM(J77:J80)</f>
        <v>0</v>
      </c>
      <c r="K76" s="124">
        <f>SUM(K77:K80)</f>
        <v>0</v>
      </c>
      <c r="L76" s="124">
        <f>SUM(L77:L80)</f>
        <v>0</v>
      </c>
      <c r="M76" s="124">
        <f>SUM(M77:M80)</f>
        <v>0</v>
      </c>
      <c r="N76" s="135"/>
      <c r="O76" s="201">
        <f aca="true" t="shared" si="14" ref="O76:O97">C76+H76</f>
        <v>0</v>
      </c>
    </row>
    <row r="77" spans="1:15" ht="15" customHeight="1">
      <c r="A77" s="48" t="s">
        <v>176</v>
      </c>
      <c r="B77" s="49" t="s">
        <v>205</v>
      </c>
      <c r="C77" s="86">
        <v>537.43</v>
      </c>
      <c r="D77" s="53"/>
      <c r="E77" s="53">
        <v>354.339</v>
      </c>
      <c r="F77" s="53">
        <v>156.1</v>
      </c>
      <c r="G77" s="131"/>
      <c r="H77" s="124">
        <f>I77+L77</f>
        <v>0</v>
      </c>
      <c r="I77" s="53"/>
      <c r="J77" s="53"/>
      <c r="K77" s="53"/>
      <c r="L77" s="130"/>
      <c r="M77" s="130"/>
      <c r="N77" s="102"/>
      <c r="O77" s="201">
        <f t="shared" si="14"/>
        <v>537.43</v>
      </c>
    </row>
    <row r="78" spans="1:15" ht="0.75" customHeight="1">
      <c r="A78" s="48"/>
      <c r="B78" s="49"/>
      <c r="C78" s="86">
        <f>+D78+G78</f>
        <v>0</v>
      </c>
      <c r="D78" s="53"/>
      <c r="E78" s="53"/>
      <c r="F78" s="53"/>
      <c r="G78" s="53"/>
      <c r="H78" s="124"/>
      <c r="I78" s="53"/>
      <c r="J78" s="53"/>
      <c r="K78" s="53"/>
      <c r="L78" s="130"/>
      <c r="M78" s="131"/>
      <c r="N78" s="102"/>
      <c r="O78" s="201">
        <f t="shared" si="14"/>
        <v>0</v>
      </c>
    </row>
    <row r="79" spans="1:15" ht="15" customHeight="1" hidden="1">
      <c r="A79" s="48"/>
      <c r="B79" s="49"/>
      <c r="C79" s="86">
        <f>+D79+G79</f>
        <v>0</v>
      </c>
      <c r="D79" s="53"/>
      <c r="E79" s="53"/>
      <c r="F79" s="53"/>
      <c r="G79" s="131"/>
      <c r="H79" s="124"/>
      <c r="I79" s="53"/>
      <c r="J79" s="53"/>
      <c r="K79" s="53"/>
      <c r="L79" s="130"/>
      <c r="M79" s="131"/>
      <c r="N79" s="102"/>
      <c r="O79" s="201">
        <f t="shared" si="14"/>
        <v>0</v>
      </c>
    </row>
    <row r="80" spans="1:15" ht="12.75" customHeight="1" hidden="1">
      <c r="A80" s="48"/>
      <c r="B80" s="49"/>
      <c r="C80" s="86">
        <f>+D80+G80</f>
        <v>0</v>
      </c>
      <c r="D80" s="53"/>
      <c r="E80" s="53"/>
      <c r="F80" s="53"/>
      <c r="G80" s="131"/>
      <c r="H80" s="124"/>
      <c r="I80" s="53"/>
      <c r="J80" s="53"/>
      <c r="K80" s="53"/>
      <c r="L80" s="130"/>
      <c r="M80" s="131"/>
      <c r="N80" s="102"/>
      <c r="O80" s="201">
        <f t="shared" si="14"/>
        <v>0</v>
      </c>
    </row>
    <row r="81" spans="1:15" ht="12.75">
      <c r="A81" s="51">
        <v>150000</v>
      </c>
      <c r="B81" s="52" t="s">
        <v>126</v>
      </c>
      <c r="C81" s="86">
        <f>+D81+G81</f>
        <v>0</v>
      </c>
      <c r="D81" s="207"/>
      <c r="E81" s="207"/>
      <c r="F81" s="207"/>
      <c r="G81" s="207"/>
      <c r="H81" s="124">
        <f aca="true" t="shared" si="15" ref="H81:N81">H82+H83</f>
        <v>0</v>
      </c>
      <c r="I81" s="124">
        <f t="shared" si="15"/>
        <v>0</v>
      </c>
      <c r="J81" s="124">
        <f t="shared" si="15"/>
        <v>0</v>
      </c>
      <c r="K81" s="124">
        <f t="shared" si="15"/>
        <v>0</v>
      </c>
      <c r="L81" s="124">
        <f t="shared" si="15"/>
        <v>0</v>
      </c>
      <c r="M81" s="124">
        <f t="shared" si="15"/>
        <v>0</v>
      </c>
      <c r="N81" s="124">
        <f t="shared" si="15"/>
        <v>0</v>
      </c>
      <c r="O81" s="201">
        <f t="shared" si="14"/>
        <v>0</v>
      </c>
    </row>
    <row r="82" spans="1:15" ht="12" customHeight="1">
      <c r="A82" s="58" t="s">
        <v>127</v>
      </c>
      <c r="B82" s="59" t="s">
        <v>8</v>
      </c>
      <c r="C82" s="86"/>
      <c r="D82" s="117"/>
      <c r="E82" s="117" t="s">
        <v>128</v>
      </c>
      <c r="F82" s="117" t="s">
        <v>128</v>
      </c>
      <c r="G82" s="138"/>
      <c r="H82" s="124">
        <f>I82+L82</f>
        <v>0</v>
      </c>
      <c r="I82" s="117"/>
      <c r="J82" s="117"/>
      <c r="K82" s="117"/>
      <c r="L82" s="139"/>
      <c r="M82" s="139"/>
      <c r="N82" s="139"/>
      <c r="O82" s="201">
        <f t="shared" si="14"/>
        <v>0</v>
      </c>
    </row>
    <row r="83" spans="1:15" ht="3.75" customHeight="1" hidden="1">
      <c r="A83" s="58" t="s">
        <v>151</v>
      </c>
      <c r="B83" s="94" t="s">
        <v>162</v>
      </c>
      <c r="C83" s="86"/>
      <c r="D83" s="117"/>
      <c r="E83" s="117" t="s">
        <v>128</v>
      </c>
      <c r="F83" s="117" t="s">
        <v>128</v>
      </c>
      <c r="G83" s="138"/>
      <c r="H83" s="124">
        <f>I83+L83</f>
        <v>0</v>
      </c>
      <c r="I83" s="117"/>
      <c r="J83" s="117"/>
      <c r="K83" s="117"/>
      <c r="L83" s="139"/>
      <c r="M83" s="139"/>
      <c r="N83" s="139"/>
      <c r="O83" s="201">
        <f t="shared" si="14"/>
        <v>0</v>
      </c>
    </row>
    <row r="84" spans="1:15" ht="0.75" customHeight="1">
      <c r="A84" s="58"/>
      <c r="B84" s="59"/>
      <c r="C84" s="86">
        <f>D84+G84</f>
        <v>0</v>
      </c>
      <c r="D84" s="117"/>
      <c r="E84" s="117"/>
      <c r="F84" s="117"/>
      <c r="G84" s="138"/>
      <c r="H84" s="124">
        <f>I84+L84</f>
        <v>0</v>
      </c>
      <c r="I84" s="117"/>
      <c r="J84" s="117"/>
      <c r="K84" s="117"/>
      <c r="L84" s="139"/>
      <c r="M84" s="139"/>
      <c r="N84" s="139"/>
      <c r="O84" s="201">
        <f t="shared" si="14"/>
        <v>0</v>
      </c>
    </row>
    <row r="85" spans="1:15" ht="12.75" customHeight="1">
      <c r="A85" s="51" t="s">
        <v>129</v>
      </c>
      <c r="B85" s="60" t="s">
        <v>150</v>
      </c>
      <c r="C85" s="136">
        <f>C86</f>
        <v>0</v>
      </c>
      <c r="D85" s="137"/>
      <c r="E85" s="137">
        <f>E86</f>
        <v>0</v>
      </c>
      <c r="F85" s="137">
        <f>F86</f>
        <v>0</v>
      </c>
      <c r="G85" s="137"/>
      <c r="H85" s="90">
        <f aca="true" t="shared" si="16" ref="H85:N85">H86</f>
        <v>2117.677</v>
      </c>
      <c r="I85" s="90">
        <f t="shared" si="16"/>
        <v>0</v>
      </c>
      <c r="J85" s="90">
        <f t="shared" si="16"/>
        <v>0</v>
      </c>
      <c r="K85" s="90">
        <f t="shared" si="16"/>
        <v>0</v>
      </c>
      <c r="L85" s="90">
        <f t="shared" si="16"/>
        <v>2117.677</v>
      </c>
      <c r="M85" s="90">
        <f t="shared" si="16"/>
        <v>2117.677</v>
      </c>
      <c r="N85" s="90">
        <f t="shared" si="16"/>
        <v>2117.677</v>
      </c>
      <c r="O85" s="123">
        <f t="shared" si="14"/>
        <v>2117.677</v>
      </c>
    </row>
    <row r="86" spans="1:15" ht="19.5" customHeight="1">
      <c r="A86" s="58" t="s">
        <v>147</v>
      </c>
      <c r="B86" s="95" t="s">
        <v>163</v>
      </c>
      <c r="C86" s="86"/>
      <c r="D86" s="117"/>
      <c r="E86" s="207"/>
      <c r="F86" s="207"/>
      <c r="G86" s="126"/>
      <c r="H86" s="124">
        <f>I86+L86</f>
        <v>2117.677</v>
      </c>
      <c r="I86" s="207"/>
      <c r="J86" s="207"/>
      <c r="K86" s="207"/>
      <c r="L86" s="135">
        <v>2117.677</v>
      </c>
      <c r="M86" s="135">
        <v>2117.677</v>
      </c>
      <c r="N86" s="135">
        <v>2117.677</v>
      </c>
      <c r="O86" s="201">
        <f t="shared" si="14"/>
        <v>2117.677</v>
      </c>
    </row>
    <row r="87" spans="1:15" ht="9.75" customHeight="1" hidden="1" outlineLevel="1">
      <c r="A87" s="51">
        <v>180000</v>
      </c>
      <c r="B87" s="52" t="s">
        <v>130</v>
      </c>
      <c r="C87" s="86">
        <f aca="true" t="shared" si="17" ref="C87:C105">+D87+G87</f>
        <v>0</v>
      </c>
      <c r="D87" s="125"/>
      <c r="E87" s="125">
        <f aca="true" t="shared" si="18" ref="E87:M87">+E88</f>
        <v>0</v>
      </c>
      <c r="F87" s="125">
        <f t="shared" si="18"/>
        <v>0</v>
      </c>
      <c r="G87" s="126"/>
      <c r="H87" s="124">
        <f>+H88</f>
        <v>0</v>
      </c>
      <c r="I87" s="125">
        <f t="shared" si="18"/>
        <v>0</v>
      </c>
      <c r="J87" s="125">
        <f t="shared" si="18"/>
        <v>0</v>
      </c>
      <c r="K87" s="125">
        <f t="shared" si="18"/>
        <v>0</v>
      </c>
      <c r="L87" s="125">
        <f t="shared" si="18"/>
        <v>0</v>
      </c>
      <c r="M87" s="126">
        <f t="shared" si="18"/>
        <v>0</v>
      </c>
      <c r="N87" s="127"/>
      <c r="O87" s="201">
        <f t="shared" si="14"/>
        <v>0</v>
      </c>
    </row>
    <row r="88" spans="1:15" ht="9.75" customHeight="1" hidden="1" outlineLevel="1">
      <c r="A88" s="48">
        <v>180109</v>
      </c>
      <c r="B88" s="49" t="s">
        <v>131</v>
      </c>
      <c r="C88" s="86">
        <f t="shared" si="17"/>
        <v>0</v>
      </c>
      <c r="D88" s="125"/>
      <c r="E88" s="125"/>
      <c r="F88" s="125"/>
      <c r="G88" s="126"/>
      <c r="H88" s="124">
        <f>+I88+L88</f>
        <v>0</v>
      </c>
      <c r="I88" s="125"/>
      <c r="J88" s="125"/>
      <c r="K88" s="125"/>
      <c r="L88" s="125"/>
      <c r="M88" s="126"/>
      <c r="N88" s="127"/>
      <c r="O88" s="201">
        <f t="shared" si="14"/>
        <v>0</v>
      </c>
    </row>
    <row r="89" spans="1:15" ht="27" customHeight="1" hidden="1" outlineLevel="1">
      <c r="A89" s="51">
        <v>200000</v>
      </c>
      <c r="B89" s="52" t="s">
        <v>132</v>
      </c>
      <c r="C89" s="86">
        <f t="shared" si="17"/>
        <v>0</v>
      </c>
      <c r="D89" s="125"/>
      <c r="E89" s="125">
        <f>+E91</f>
        <v>0</v>
      </c>
      <c r="F89" s="125">
        <f>+F91</f>
        <v>0</v>
      </c>
      <c r="G89" s="126"/>
      <c r="H89" s="125">
        <f aca="true" t="shared" si="19" ref="H89:N89">H90+H91</f>
        <v>0</v>
      </c>
      <c r="I89" s="125">
        <f t="shared" si="19"/>
        <v>0</v>
      </c>
      <c r="J89" s="125">
        <f t="shared" si="19"/>
        <v>0</v>
      </c>
      <c r="K89" s="125">
        <f t="shared" si="19"/>
        <v>0</v>
      </c>
      <c r="L89" s="125">
        <f t="shared" si="19"/>
        <v>0</v>
      </c>
      <c r="M89" s="125">
        <f t="shared" si="19"/>
        <v>0</v>
      </c>
      <c r="N89" s="125">
        <f t="shared" si="19"/>
        <v>0</v>
      </c>
      <c r="O89" s="201">
        <f t="shared" si="14"/>
        <v>0</v>
      </c>
    </row>
    <row r="90" spans="1:15" ht="0.75" customHeight="1" hidden="1" outlineLevel="1">
      <c r="A90" s="58" t="s">
        <v>154</v>
      </c>
      <c r="B90" s="97" t="s">
        <v>155</v>
      </c>
      <c r="C90" s="86"/>
      <c r="D90" s="125"/>
      <c r="E90" s="125"/>
      <c r="F90" s="125"/>
      <c r="G90" s="126"/>
      <c r="H90" s="124">
        <f>+I90+L90</f>
        <v>0</v>
      </c>
      <c r="I90" s="125"/>
      <c r="J90" s="125"/>
      <c r="K90" s="125"/>
      <c r="L90" s="125"/>
      <c r="M90" s="126"/>
      <c r="N90" s="127"/>
      <c r="O90" s="201">
        <f t="shared" si="14"/>
        <v>0</v>
      </c>
    </row>
    <row r="91" spans="1:15" ht="21" customHeight="1" hidden="1" outlineLevel="1">
      <c r="A91" s="48" t="s">
        <v>149</v>
      </c>
      <c r="B91" s="97" t="s">
        <v>164</v>
      </c>
      <c r="C91" s="86">
        <f t="shared" si="17"/>
        <v>0</v>
      </c>
      <c r="D91" s="125"/>
      <c r="E91" s="125"/>
      <c r="F91" s="125"/>
      <c r="G91" s="126"/>
      <c r="H91" s="124">
        <f>+I91+L91</f>
        <v>0</v>
      </c>
      <c r="I91" s="125"/>
      <c r="J91" s="125"/>
      <c r="K91" s="125"/>
      <c r="L91" s="125"/>
      <c r="M91" s="126"/>
      <c r="N91" s="127"/>
      <c r="O91" s="201">
        <f t="shared" si="14"/>
        <v>0</v>
      </c>
    </row>
    <row r="92" spans="1:15" s="61" customFormat="1" ht="13.5" customHeight="1" hidden="1" outlineLevel="1">
      <c r="A92" s="51" t="s">
        <v>133</v>
      </c>
      <c r="B92" s="52" t="s">
        <v>12</v>
      </c>
      <c r="C92" s="86">
        <f t="shared" si="17"/>
        <v>0</v>
      </c>
      <c r="D92" s="125"/>
      <c r="E92" s="125"/>
      <c r="F92" s="125"/>
      <c r="G92" s="132"/>
      <c r="H92" s="124">
        <f>+I92+L92</f>
        <v>0</v>
      </c>
      <c r="I92" s="125"/>
      <c r="J92" s="125"/>
      <c r="K92" s="125"/>
      <c r="L92" s="125"/>
      <c r="M92" s="132"/>
      <c r="N92" s="135"/>
      <c r="O92" s="201">
        <f t="shared" si="14"/>
        <v>0</v>
      </c>
    </row>
    <row r="93" spans="1:15" ht="12.75" collapsed="1">
      <c r="A93" s="51">
        <v>250000</v>
      </c>
      <c r="B93" s="52" t="s">
        <v>134</v>
      </c>
      <c r="C93" s="211">
        <f>SUM(C94:C97)+C102+C104+C105</f>
        <v>171.511</v>
      </c>
      <c r="D93" s="211"/>
      <c r="E93" s="211">
        <f>SUM(E94:E97)+E102</f>
        <v>104.716</v>
      </c>
      <c r="F93" s="211">
        <f>SUM(F94:F97)+F102</f>
        <v>13.271</v>
      </c>
      <c r="G93" s="211"/>
      <c r="H93" s="209">
        <f aca="true" t="shared" si="20" ref="H93:N93">SUM(H94:H97)+H102</f>
        <v>0</v>
      </c>
      <c r="I93" s="209">
        <f t="shared" si="20"/>
        <v>0</v>
      </c>
      <c r="J93" s="209">
        <f t="shared" si="20"/>
        <v>0</v>
      </c>
      <c r="K93" s="209">
        <f t="shared" si="20"/>
        <v>0</v>
      </c>
      <c r="L93" s="209">
        <f t="shared" si="20"/>
        <v>0</v>
      </c>
      <c r="M93" s="209">
        <f t="shared" si="20"/>
        <v>0</v>
      </c>
      <c r="N93" s="209">
        <f t="shared" si="20"/>
        <v>0</v>
      </c>
      <c r="O93" s="208">
        <f>C93+H93</f>
        <v>171.511</v>
      </c>
    </row>
    <row r="94" spans="1:15" ht="12.75">
      <c r="A94" s="48">
        <v>250102</v>
      </c>
      <c r="B94" s="50" t="s">
        <v>9</v>
      </c>
      <c r="C94" s="101">
        <v>50</v>
      </c>
      <c r="D94" s="101"/>
      <c r="E94" s="101"/>
      <c r="F94" s="101"/>
      <c r="G94" s="101"/>
      <c r="H94" s="86">
        <f>+I94+L94</f>
        <v>0</v>
      </c>
      <c r="I94" s="53"/>
      <c r="J94" s="53"/>
      <c r="K94" s="53"/>
      <c r="L94" s="130"/>
      <c r="M94" s="131"/>
      <c r="N94" s="102"/>
      <c r="O94" s="201">
        <f t="shared" si="14"/>
        <v>50</v>
      </c>
    </row>
    <row r="95" spans="1:15" ht="17.25" customHeight="1" hidden="1">
      <c r="A95" s="191" t="s">
        <v>140</v>
      </c>
      <c r="B95" s="192" t="s">
        <v>223</v>
      </c>
      <c r="C95" s="101"/>
      <c r="D95" s="101"/>
      <c r="E95" s="101"/>
      <c r="F95" s="101"/>
      <c r="G95" s="101"/>
      <c r="H95" s="86"/>
      <c r="I95" s="53"/>
      <c r="J95" s="53"/>
      <c r="K95" s="53"/>
      <c r="L95" s="130"/>
      <c r="M95" s="131"/>
      <c r="N95" s="102"/>
      <c r="O95" s="201">
        <f t="shared" si="14"/>
        <v>0</v>
      </c>
    </row>
    <row r="96" spans="1:15" ht="17.25" customHeight="1" hidden="1">
      <c r="A96" s="62" t="s">
        <v>169</v>
      </c>
      <c r="B96" s="118" t="s">
        <v>207</v>
      </c>
      <c r="C96" s="101">
        <f>+D96+G96</f>
        <v>0</v>
      </c>
      <c r="D96" s="101"/>
      <c r="E96" s="101"/>
      <c r="F96" s="101"/>
      <c r="G96" s="101"/>
      <c r="H96" s="86">
        <f>+I96+L96</f>
        <v>0</v>
      </c>
      <c r="I96" s="53"/>
      <c r="J96" s="53"/>
      <c r="K96" s="53"/>
      <c r="L96" s="130"/>
      <c r="M96" s="131"/>
      <c r="N96" s="102"/>
      <c r="O96" s="201">
        <f t="shared" si="14"/>
        <v>0</v>
      </c>
    </row>
    <row r="97" spans="1:15" ht="16.5" customHeight="1">
      <c r="A97" s="63" t="s">
        <v>137</v>
      </c>
      <c r="B97" s="64" t="s">
        <v>105</v>
      </c>
      <c r="C97" s="103">
        <v>121.511</v>
      </c>
      <c r="D97" s="101"/>
      <c r="E97" s="101">
        <v>104.716</v>
      </c>
      <c r="F97" s="101">
        <v>13.271</v>
      </c>
      <c r="G97" s="101"/>
      <c r="H97" s="101">
        <f aca="true" t="shared" si="21" ref="H97:M97">SUM(H98:H101)</f>
        <v>0</v>
      </c>
      <c r="I97" s="101">
        <f t="shared" si="21"/>
        <v>0</v>
      </c>
      <c r="J97" s="101">
        <f t="shared" si="21"/>
        <v>0</v>
      </c>
      <c r="K97" s="101">
        <f t="shared" si="21"/>
        <v>0</v>
      </c>
      <c r="L97" s="101">
        <f t="shared" si="21"/>
        <v>0</v>
      </c>
      <c r="M97" s="101">
        <f t="shared" si="21"/>
        <v>0</v>
      </c>
      <c r="N97" s="140"/>
      <c r="O97" s="201">
        <f t="shared" si="14"/>
        <v>121.511</v>
      </c>
    </row>
    <row r="98" spans="1:15" ht="17.25" customHeight="1" hidden="1">
      <c r="A98" s="63"/>
      <c r="B98" s="64"/>
      <c r="C98" s="86">
        <f t="shared" si="17"/>
        <v>0</v>
      </c>
      <c r="D98" s="53"/>
      <c r="E98" s="53"/>
      <c r="F98" s="53"/>
      <c r="G98" s="131"/>
      <c r="H98" s="86"/>
      <c r="I98" s="53"/>
      <c r="J98" s="53"/>
      <c r="K98" s="53"/>
      <c r="L98" s="130"/>
      <c r="M98" s="131"/>
      <c r="N98" s="102"/>
      <c r="O98" s="102">
        <f aca="true" t="shared" si="22" ref="O98:O105">+C98+H98</f>
        <v>0</v>
      </c>
    </row>
    <row r="99" spans="1:15" ht="17.25" customHeight="1" hidden="1">
      <c r="A99" s="63"/>
      <c r="B99" s="64"/>
      <c r="C99" s="86">
        <f t="shared" si="17"/>
        <v>0</v>
      </c>
      <c r="D99" s="53"/>
      <c r="E99" s="53"/>
      <c r="F99" s="53"/>
      <c r="G99" s="131"/>
      <c r="H99" s="86"/>
      <c r="I99" s="53"/>
      <c r="J99" s="53"/>
      <c r="K99" s="53"/>
      <c r="L99" s="130"/>
      <c r="M99" s="131"/>
      <c r="N99" s="102"/>
      <c r="O99" s="102">
        <f t="shared" si="22"/>
        <v>0</v>
      </c>
    </row>
    <row r="100" spans="1:15" ht="17.25" customHeight="1" hidden="1">
      <c r="A100" s="63"/>
      <c r="B100" s="64"/>
      <c r="C100" s="86">
        <f t="shared" si="17"/>
        <v>0</v>
      </c>
      <c r="D100" s="53"/>
      <c r="E100" s="53"/>
      <c r="F100" s="53"/>
      <c r="G100" s="131"/>
      <c r="H100" s="86"/>
      <c r="I100" s="53"/>
      <c r="J100" s="53"/>
      <c r="K100" s="53"/>
      <c r="L100" s="130"/>
      <c r="M100" s="131"/>
      <c r="N100" s="102"/>
      <c r="O100" s="102">
        <f t="shared" si="22"/>
        <v>0</v>
      </c>
    </row>
    <row r="101" spans="1:15" ht="17.25" customHeight="1" hidden="1">
      <c r="A101" s="63"/>
      <c r="B101" s="64"/>
      <c r="C101" s="86">
        <f t="shared" si="17"/>
        <v>0</v>
      </c>
      <c r="D101" s="53"/>
      <c r="E101" s="53"/>
      <c r="F101" s="53"/>
      <c r="G101" s="131"/>
      <c r="H101" s="86"/>
      <c r="I101" s="53"/>
      <c r="J101" s="53"/>
      <c r="K101" s="53"/>
      <c r="L101" s="130"/>
      <c r="M101" s="131"/>
      <c r="N101" s="102"/>
      <c r="O101" s="102">
        <f t="shared" si="22"/>
        <v>0</v>
      </c>
    </row>
    <row r="102" spans="1:15" ht="17.25" customHeight="1" hidden="1">
      <c r="A102" s="55" t="s">
        <v>138</v>
      </c>
      <c r="B102" s="50" t="s">
        <v>139</v>
      </c>
      <c r="C102" s="86">
        <f t="shared" si="17"/>
        <v>0</v>
      </c>
      <c r="D102" s="53"/>
      <c r="E102" s="53"/>
      <c r="F102" s="53"/>
      <c r="G102" s="131"/>
      <c r="H102" s="86"/>
      <c r="I102" s="53"/>
      <c r="J102" s="53"/>
      <c r="K102" s="53"/>
      <c r="L102" s="130"/>
      <c r="M102" s="131"/>
      <c r="N102" s="102"/>
      <c r="O102" s="102">
        <f t="shared" si="22"/>
        <v>0</v>
      </c>
    </row>
    <row r="103" spans="1:15" ht="17.25" customHeight="1" hidden="1" outlineLevel="1">
      <c r="A103" s="65" t="s">
        <v>135</v>
      </c>
      <c r="B103" s="66" t="s">
        <v>136</v>
      </c>
      <c r="C103" s="86">
        <f t="shared" si="17"/>
        <v>0</v>
      </c>
      <c r="D103" s="141"/>
      <c r="E103" s="141"/>
      <c r="F103" s="141"/>
      <c r="G103" s="142"/>
      <c r="H103" s="143"/>
      <c r="I103" s="141"/>
      <c r="J103" s="141"/>
      <c r="K103" s="141"/>
      <c r="L103" s="141"/>
      <c r="M103" s="142"/>
      <c r="N103" s="144"/>
      <c r="O103" s="102">
        <f t="shared" si="22"/>
        <v>0</v>
      </c>
    </row>
    <row r="104" spans="1:15" ht="17.25" customHeight="1" hidden="1" outlineLevel="1">
      <c r="A104" s="67" t="s">
        <v>140</v>
      </c>
      <c r="B104" s="68" t="s">
        <v>141</v>
      </c>
      <c r="C104" s="86">
        <f t="shared" si="17"/>
        <v>0</v>
      </c>
      <c r="D104" s="145"/>
      <c r="E104" s="145"/>
      <c r="F104" s="145"/>
      <c r="G104" s="146"/>
      <c r="H104" s="147"/>
      <c r="I104" s="145"/>
      <c r="J104" s="145"/>
      <c r="K104" s="145"/>
      <c r="L104" s="145"/>
      <c r="M104" s="146"/>
      <c r="N104" s="148"/>
      <c r="O104" s="102">
        <f t="shared" si="22"/>
        <v>0</v>
      </c>
    </row>
    <row r="105" spans="1:15" ht="17.25" customHeight="1" hidden="1" outlineLevel="1">
      <c r="A105" s="67" t="s">
        <v>142</v>
      </c>
      <c r="B105" s="68" t="s">
        <v>143</v>
      </c>
      <c r="C105" s="86">
        <f t="shared" si="17"/>
        <v>0</v>
      </c>
      <c r="D105" s="145"/>
      <c r="E105" s="145"/>
      <c r="F105" s="145"/>
      <c r="G105" s="146"/>
      <c r="H105" s="147"/>
      <c r="I105" s="145"/>
      <c r="J105" s="145"/>
      <c r="K105" s="145"/>
      <c r="L105" s="145"/>
      <c r="M105" s="146"/>
      <c r="N105" s="148"/>
      <c r="O105" s="102">
        <f t="shared" si="22"/>
        <v>0</v>
      </c>
    </row>
    <row r="106" spans="1:16" ht="12.75" collapsed="1">
      <c r="A106" s="69"/>
      <c r="B106" s="70" t="s">
        <v>144</v>
      </c>
      <c r="C106" s="86">
        <f>C12+C22+C30+C34+C61+C68+C72+C75+C81+C84+C85+C89+C93+C92</f>
        <v>5754.81</v>
      </c>
      <c r="D106" s="86"/>
      <c r="E106" s="86">
        <f>E12+E22+E30+E34+E61+E68+E72+E75+E81+E84+E85+E89+E93+E92</f>
        <v>3342.5069999999996</v>
      </c>
      <c r="F106" s="86">
        <f>F12+F22+F30+F34+F61+F68+F72+F75+F81+F84+F85+F89+F93+F92</f>
        <v>1003.66842</v>
      </c>
      <c r="G106" s="86"/>
      <c r="H106" s="86">
        <f aca="true" t="shared" si="23" ref="H106:N106">H12+H22+H30+H34+H61+H68+H72+H75+H81+H89+H93+H92+H85</f>
        <v>2236.4900000000002</v>
      </c>
      <c r="I106" s="86">
        <f t="shared" si="23"/>
        <v>18.813</v>
      </c>
      <c r="J106" s="86">
        <f t="shared" si="23"/>
        <v>0</v>
      </c>
      <c r="K106" s="86">
        <f t="shared" si="23"/>
        <v>0</v>
      </c>
      <c r="L106" s="86">
        <f t="shared" si="23"/>
        <v>2217.677</v>
      </c>
      <c r="M106" s="86">
        <f t="shared" si="23"/>
        <v>2217.677</v>
      </c>
      <c r="N106" s="86">
        <f t="shared" si="23"/>
        <v>2217.677</v>
      </c>
      <c r="O106" s="86">
        <f>O12+O22+O30+O34+O61+O68+O72+O75+O81+O84+O85+O89+O93+O92</f>
        <v>7991.300000000001</v>
      </c>
      <c r="P106" s="71"/>
    </row>
    <row r="107" spans="2:15" ht="12.75">
      <c r="B107" s="38" t="s">
        <v>243</v>
      </c>
      <c r="C107" s="38"/>
      <c r="F107" s="40" t="s">
        <v>242</v>
      </c>
      <c r="H107" s="71"/>
      <c r="J107" s="72"/>
      <c r="N107" s="200"/>
      <c r="O107" s="200">
        <f>доходы!F67</f>
        <v>7991.300000000001</v>
      </c>
    </row>
  </sheetData>
  <sheetProtection/>
  <mergeCells count="23">
    <mergeCell ref="M7:N7"/>
    <mergeCell ref="M8:M10"/>
    <mergeCell ref="L7:L10"/>
    <mergeCell ref="I7:I10"/>
    <mergeCell ref="H7:H10"/>
    <mergeCell ref="N8:N10"/>
    <mergeCell ref="L1:M1"/>
    <mergeCell ref="L2:O2"/>
    <mergeCell ref="A4:O4"/>
    <mergeCell ref="O6:O10"/>
    <mergeCell ref="C7:C10"/>
    <mergeCell ref="A6:A10"/>
    <mergeCell ref="C6:G6"/>
    <mergeCell ref="E8:E10"/>
    <mergeCell ref="H6:M6"/>
    <mergeCell ref="J7:K7"/>
    <mergeCell ref="B6:B10"/>
    <mergeCell ref="J8:J10"/>
    <mergeCell ref="F8:F10"/>
    <mergeCell ref="G7:G10"/>
    <mergeCell ref="K8:K10"/>
    <mergeCell ref="E7:F7"/>
    <mergeCell ref="D7:D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workbookViewId="0" topLeftCell="A1">
      <selection activeCell="D2" sqref="D2:G2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2.8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253</v>
      </c>
    </row>
    <row r="2" spans="4:7" ht="12.75">
      <c r="D2" s="242" t="s">
        <v>257</v>
      </c>
      <c r="E2" s="242"/>
      <c r="F2" s="242"/>
      <c r="G2" s="242"/>
    </row>
    <row r="3" ht="12.75">
      <c r="F3" t="s">
        <v>256</v>
      </c>
    </row>
    <row r="4" spans="2:13" ht="12.75">
      <c r="B4" s="244" t="s">
        <v>239</v>
      </c>
      <c r="C4" s="244"/>
      <c r="D4" s="244"/>
      <c r="E4" s="244"/>
      <c r="F4" s="1"/>
      <c r="G4" s="98"/>
      <c r="H4" s="98"/>
      <c r="I4" s="98"/>
      <c r="J4" s="98"/>
      <c r="K4" s="98"/>
      <c r="L4" s="98"/>
      <c r="M4" s="98"/>
    </row>
    <row r="5" ht="12.75">
      <c r="G5" t="s">
        <v>199</v>
      </c>
    </row>
    <row r="6" spans="1:7" ht="41.25" customHeight="1">
      <c r="A6" s="150" t="s">
        <v>191</v>
      </c>
      <c r="B6" s="149" t="s">
        <v>190</v>
      </c>
      <c r="C6" s="243" t="s">
        <v>165</v>
      </c>
      <c r="D6" s="243" t="s">
        <v>192</v>
      </c>
      <c r="E6" s="243" t="s">
        <v>193</v>
      </c>
      <c r="F6" s="243" t="s">
        <v>194</v>
      </c>
      <c r="G6" s="243" t="s">
        <v>166</v>
      </c>
    </row>
    <row r="7" spans="1:7" ht="12" customHeight="1">
      <c r="A7" s="245" t="s">
        <v>182</v>
      </c>
      <c r="B7" s="187" t="s">
        <v>183</v>
      </c>
      <c r="C7" s="243"/>
      <c r="D7" s="243"/>
      <c r="E7" s="243"/>
      <c r="F7" s="243"/>
      <c r="G7" s="243"/>
    </row>
    <row r="8" spans="1:7" ht="33" customHeight="1">
      <c r="A8" s="246"/>
      <c r="B8" s="186"/>
      <c r="C8" s="243"/>
      <c r="D8" s="243"/>
      <c r="E8" s="243"/>
      <c r="F8" s="243"/>
      <c r="G8" s="243"/>
    </row>
    <row r="9" spans="1:7" ht="12.75">
      <c r="A9" s="3" t="s">
        <v>219</v>
      </c>
      <c r="B9" s="99" t="s">
        <v>195</v>
      </c>
      <c r="C9" s="99"/>
      <c r="D9" s="99"/>
      <c r="E9" s="99"/>
      <c r="F9" s="99"/>
      <c r="G9" s="99"/>
    </row>
    <row r="10" spans="1:7" ht="24.75" customHeight="1">
      <c r="A10" s="3">
        <v>100102</v>
      </c>
      <c r="B10" s="172" t="s">
        <v>7</v>
      </c>
      <c r="C10" s="100" t="s">
        <v>233</v>
      </c>
      <c r="D10" s="152">
        <v>100</v>
      </c>
      <c r="E10" s="99"/>
      <c r="F10" s="99"/>
      <c r="G10" s="152">
        <f>D10</f>
        <v>100</v>
      </c>
    </row>
    <row r="11" spans="1:7" ht="70.5" customHeight="1">
      <c r="A11" s="3">
        <v>170703</v>
      </c>
      <c r="B11" s="193" t="s">
        <v>222</v>
      </c>
      <c r="C11" s="100" t="s">
        <v>234</v>
      </c>
      <c r="D11" s="152">
        <f>'расх по ф'!L86</f>
        <v>2117.677</v>
      </c>
      <c r="E11" s="99"/>
      <c r="F11" s="99"/>
      <c r="G11" s="152">
        <f>D11</f>
        <v>2117.677</v>
      </c>
    </row>
    <row r="12" spans="1:7" ht="12.75">
      <c r="A12" s="99"/>
      <c r="B12" s="99" t="s">
        <v>6</v>
      </c>
      <c r="C12" s="99"/>
      <c r="D12" s="152">
        <f>SUM(D10:D11)</f>
        <v>2217.677</v>
      </c>
      <c r="E12" s="152">
        <f>SUM(E10:E11)</f>
        <v>0</v>
      </c>
      <c r="F12" s="152">
        <f>SUM(F10:F11)</f>
        <v>0</v>
      </c>
      <c r="G12" s="152">
        <f>SUM(G10:G11)</f>
        <v>2217.677</v>
      </c>
    </row>
    <row r="13" spans="2:5" ht="15.75">
      <c r="B13" s="73" t="s">
        <v>241</v>
      </c>
      <c r="C13" s="73"/>
      <c r="D13" s="73" t="s">
        <v>242</v>
      </c>
      <c r="E13" s="73"/>
    </row>
  </sheetData>
  <sheetProtection/>
  <mergeCells count="9">
    <mergeCell ref="D2:G2"/>
    <mergeCell ref="G6:G8"/>
    <mergeCell ref="B4:E4"/>
    <mergeCell ref="F6:F8"/>
    <mergeCell ref="A7:A8"/>
    <mergeCell ref="C6:C8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selection activeCell="E2" sqref="E2:G2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9.125" style="0" customWidth="1"/>
    <col min="4" max="4" width="8.625" style="0" customWidth="1"/>
    <col min="5" max="5" width="23.00390625" style="0" customWidth="1"/>
    <col min="6" max="6" width="8.125" style="0" customWidth="1"/>
    <col min="7" max="7" width="16.625" style="0" customWidth="1"/>
  </cols>
  <sheetData>
    <row r="1" spans="6:7" ht="12.75">
      <c r="F1" t="s">
        <v>252</v>
      </c>
      <c r="G1" s="185"/>
    </row>
    <row r="2" spans="5:7" ht="12.75">
      <c r="E2" s="242" t="s">
        <v>258</v>
      </c>
      <c r="F2" s="242"/>
      <c r="G2" s="242"/>
    </row>
    <row r="3" ht="12.75">
      <c r="F3" t="s">
        <v>256</v>
      </c>
    </row>
    <row r="4" ht="14.25">
      <c r="B4" s="151" t="s">
        <v>196</v>
      </c>
    </row>
    <row r="5" spans="2:7" ht="14.25">
      <c r="B5" s="151" t="s">
        <v>238</v>
      </c>
      <c r="G5" t="s">
        <v>34</v>
      </c>
    </row>
    <row r="6" spans="1:7" ht="40.5" customHeight="1">
      <c r="A6" s="150" t="s">
        <v>191</v>
      </c>
      <c r="B6" s="149" t="s">
        <v>190</v>
      </c>
      <c r="C6" s="251" t="s">
        <v>0</v>
      </c>
      <c r="D6" s="252"/>
      <c r="E6" s="251" t="s">
        <v>10</v>
      </c>
      <c r="F6" s="252"/>
      <c r="G6" s="3" t="s">
        <v>15</v>
      </c>
    </row>
    <row r="7" spans="1:7" ht="12.75">
      <c r="A7" s="245" t="s">
        <v>182</v>
      </c>
      <c r="B7" s="249" t="s">
        <v>183</v>
      </c>
      <c r="C7" s="247" t="s">
        <v>197</v>
      </c>
      <c r="D7" s="247" t="s">
        <v>198</v>
      </c>
      <c r="E7" s="247" t="s">
        <v>197</v>
      </c>
      <c r="F7" s="247" t="s">
        <v>198</v>
      </c>
      <c r="G7" s="247" t="s">
        <v>198</v>
      </c>
    </row>
    <row r="8" spans="1:7" ht="12.75">
      <c r="A8" s="246"/>
      <c r="B8" s="250"/>
      <c r="C8" s="248"/>
      <c r="D8" s="248"/>
      <c r="E8" s="248"/>
      <c r="F8" s="248"/>
      <c r="G8" s="248"/>
    </row>
    <row r="9" spans="1:7" ht="12.75">
      <c r="A9" s="3" t="s">
        <v>219</v>
      </c>
      <c r="B9" s="99" t="s">
        <v>195</v>
      </c>
      <c r="C9" s="99"/>
      <c r="D9" s="99"/>
      <c r="E9" s="99"/>
      <c r="F9" s="99"/>
      <c r="G9" s="99"/>
    </row>
    <row r="10" spans="1:7" ht="45" customHeight="1">
      <c r="A10" s="99">
        <v>10116</v>
      </c>
      <c r="B10" s="162" t="s">
        <v>5</v>
      </c>
      <c r="C10" s="171" t="s">
        <v>250</v>
      </c>
      <c r="D10" s="152">
        <v>40</v>
      </c>
      <c r="E10" s="99"/>
      <c r="F10" s="99"/>
      <c r="G10" s="152">
        <f aca="true" t="shared" si="0" ref="G10:G19">D10+F10</f>
        <v>40</v>
      </c>
    </row>
    <row r="11" spans="1:7" ht="58.5" customHeight="1">
      <c r="A11" s="2">
        <v>90412</v>
      </c>
      <c r="B11" s="154" t="s">
        <v>160</v>
      </c>
      <c r="C11" s="171" t="s">
        <v>251</v>
      </c>
      <c r="D11" s="152">
        <v>50</v>
      </c>
      <c r="E11" s="99"/>
      <c r="F11" s="99"/>
      <c r="G11" s="152">
        <f t="shared" si="0"/>
        <v>50</v>
      </c>
    </row>
    <row r="12" spans="1:7" ht="50.25" customHeight="1">
      <c r="A12" s="196">
        <v>91106</v>
      </c>
      <c r="B12" s="154" t="s">
        <v>105</v>
      </c>
      <c r="C12" s="171" t="s">
        <v>245</v>
      </c>
      <c r="D12" s="197">
        <v>30</v>
      </c>
      <c r="E12" s="198"/>
      <c r="F12" s="198"/>
      <c r="G12" s="197">
        <f t="shared" si="0"/>
        <v>30</v>
      </c>
    </row>
    <row r="13" spans="1:7" ht="64.5" customHeight="1">
      <c r="A13" s="2">
        <v>91108</v>
      </c>
      <c r="B13" s="170" t="s">
        <v>168</v>
      </c>
      <c r="C13" s="171" t="s">
        <v>251</v>
      </c>
      <c r="D13" s="152">
        <v>10</v>
      </c>
      <c r="E13" s="99"/>
      <c r="F13" s="99"/>
      <c r="G13" s="152">
        <f t="shared" si="0"/>
        <v>10</v>
      </c>
    </row>
    <row r="14" spans="1:7" ht="55.5" customHeight="1">
      <c r="A14" s="2">
        <v>91209</v>
      </c>
      <c r="B14" s="157" t="s">
        <v>203</v>
      </c>
      <c r="C14" s="171" t="s">
        <v>251</v>
      </c>
      <c r="D14" s="152">
        <v>10</v>
      </c>
      <c r="E14" s="99"/>
      <c r="F14" s="99"/>
      <c r="G14" s="152">
        <f t="shared" si="0"/>
        <v>10</v>
      </c>
    </row>
    <row r="15" spans="1:7" ht="59.25" customHeight="1">
      <c r="A15" s="2">
        <v>100203</v>
      </c>
      <c r="B15" s="154" t="s">
        <v>204</v>
      </c>
      <c r="C15" s="156" t="s">
        <v>246</v>
      </c>
      <c r="D15" s="152">
        <v>1200.52</v>
      </c>
      <c r="E15" s="99"/>
      <c r="F15" s="99"/>
      <c r="G15" s="152">
        <f t="shared" si="0"/>
        <v>1200.52</v>
      </c>
    </row>
    <row r="16" spans="1:7" ht="59.25" customHeight="1">
      <c r="A16" s="2">
        <v>110103</v>
      </c>
      <c r="B16" s="158" t="s">
        <v>161</v>
      </c>
      <c r="C16" s="156" t="s">
        <v>244</v>
      </c>
      <c r="D16" s="152">
        <v>50</v>
      </c>
      <c r="E16" s="99"/>
      <c r="F16" s="99"/>
      <c r="G16" s="152">
        <f t="shared" si="0"/>
        <v>50</v>
      </c>
    </row>
    <row r="17" spans="1:7" ht="45.75" customHeight="1">
      <c r="A17" s="2">
        <v>110103</v>
      </c>
      <c r="B17" s="158" t="s">
        <v>161</v>
      </c>
      <c r="C17" s="156" t="s">
        <v>247</v>
      </c>
      <c r="D17" s="152">
        <v>100</v>
      </c>
      <c r="E17" s="99"/>
      <c r="F17" s="99"/>
      <c r="G17" s="152">
        <f t="shared" si="0"/>
        <v>100</v>
      </c>
    </row>
    <row r="18" spans="1:7" ht="42" customHeight="1">
      <c r="A18" s="2">
        <v>130112</v>
      </c>
      <c r="B18" s="155" t="s">
        <v>205</v>
      </c>
      <c r="C18" s="171" t="s">
        <v>249</v>
      </c>
      <c r="D18" s="152">
        <v>780.93</v>
      </c>
      <c r="E18" s="99"/>
      <c r="F18" s="99"/>
      <c r="G18" s="152">
        <f t="shared" si="0"/>
        <v>780.93</v>
      </c>
    </row>
    <row r="19" spans="1:7" ht="34.5" customHeight="1">
      <c r="A19" s="2">
        <v>250404</v>
      </c>
      <c r="B19" s="153" t="s">
        <v>105</v>
      </c>
      <c r="C19" s="171" t="s">
        <v>248</v>
      </c>
      <c r="D19" s="199">
        <v>25</v>
      </c>
      <c r="E19" s="99"/>
      <c r="F19" s="99"/>
      <c r="G19" s="152">
        <f t="shared" si="0"/>
        <v>25</v>
      </c>
    </row>
    <row r="20" spans="1:7" ht="12.75">
      <c r="A20" s="99"/>
      <c r="B20" s="99" t="s">
        <v>6</v>
      </c>
      <c r="C20" s="99"/>
      <c r="D20" s="152">
        <f>SUM(D10:D19)</f>
        <v>2296.45</v>
      </c>
      <c r="E20" s="99"/>
      <c r="F20" s="152">
        <f>SUM(F11:F19)</f>
        <v>0</v>
      </c>
      <c r="G20" s="152">
        <f>SUM(G10:G19)</f>
        <v>2296.45</v>
      </c>
    </row>
    <row r="21" spans="2:5" ht="15.75">
      <c r="B21" s="73" t="s">
        <v>241</v>
      </c>
      <c r="C21" s="73"/>
      <c r="D21" s="73" t="s">
        <v>242</v>
      </c>
      <c r="E21" s="73"/>
    </row>
  </sheetData>
  <sheetProtection/>
  <mergeCells count="10">
    <mergeCell ref="E2:G2"/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2015-12-18T08:25:07Z</cp:lastPrinted>
  <dcterms:created xsi:type="dcterms:W3CDTF">2003-11-05T06:03:34Z</dcterms:created>
  <dcterms:modified xsi:type="dcterms:W3CDTF">2015-12-18T08:26:56Z</dcterms:modified>
  <cp:category/>
  <cp:version/>
  <cp:contentType/>
  <cp:contentStatus/>
</cp:coreProperties>
</file>