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2"/>
  </bookViews>
  <sheets>
    <sheet name="доходы" sheetId="1" r:id="rId1"/>
    <sheet name="расх по ф" sheetId="2" r:id="rId2"/>
    <sheet name="Бюдж розв" sheetId="3" r:id="rId3"/>
    <sheet name="Програми" sheetId="4" r:id="rId4"/>
    <sheet name="Вилучення" sheetId="5" r:id="rId5"/>
    <sheet name="Лист4" sheetId="6" r:id="rId6"/>
    <sheet name="доходы (2)" sheetId="7" r:id="rId7"/>
  </sheets>
  <definedNames>
    <definedName name="_xlnm.Print_Titles" localSheetId="1">'расх по ф'!$6:$11</definedName>
  </definedNames>
  <calcPr fullCalcOnLoad="1"/>
</workbook>
</file>

<file path=xl/sharedStrings.xml><?xml version="1.0" encoding="utf-8"?>
<sst xmlns="http://schemas.openxmlformats.org/spreadsheetml/2006/main" count="656" uniqueCount="335">
  <si>
    <t>Загальний фонд</t>
  </si>
  <si>
    <t>Плата за землю</t>
  </si>
  <si>
    <t>Земельний податок з юридичних осіб</t>
  </si>
  <si>
    <t>Земельний податок з фізичних осіб</t>
  </si>
  <si>
    <t>Плата за придбання торгового патенту на здійснення роздрібної торговлі,сплачена фізичними особами</t>
  </si>
  <si>
    <t>Плата за придбання торгового патенту на здійснення роздрібної торговлі,сплачена юридичними особами</t>
  </si>
  <si>
    <t>Плата за придбання торгового патенту на здійснення оптової торговлі ,сплачена фізичними особами</t>
  </si>
  <si>
    <t>Плата за придбання торгового  патенту на здійснення торговельно- виробничої діяльності/громадське харчування/,сплачена фізичними особами</t>
  </si>
  <si>
    <t>Плата за придбання торгового патенту на здійснення оптової торговлі ,сплачена юридичними особами</t>
  </si>
  <si>
    <t>Державне мито</t>
  </si>
  <si>
    <t>Адміністративні штрафи та інші санкції</t>
  </si>
  <si>
    <t>О10116</t>
  </si>
  <si>
    <t>Органи місцевого самоврядування</t>
  </si>
  <si>
    <t>Всього</t>
  </si>
  <si>
    <t>Капітальний ремонт житлового фонду місцевих органів влади</t>
  </si>
  <si>
    <t>Капітальні вкладення</t>
  </si>
  <si>
    <t>Резервний фонд</t>
  </si>
  <si>
    <t>Спеціальний фонд</t>
  </si>
  <si>
    <t>Власні надходження бюджетних установ</t>
  </si>
  <si>
    <t>Фонд міської ради</t>
  </si>
  <si>
    <t>(тис.грн.)</t>
  </si>
  <si>
    <t>Найменування доходів згідно із бюджетною класифікацією</t>
  </si>
  <si>
    <t>Разом</t>
  </si>
  <si>
    <t>Код</t>
  </si>
  <si>
    <t>у т.ч. бюджет розвитку</t>
  </si>
  <si>
    <t>6=(гр.3+гр.4)</t>
  </si>
  <si>
    <t>Податкові надходження</t>
  </si>
  <si>
    <t>Х</t>
  </si>
  <si>
    <t>Податки на доходи, податки на прибуток, податки на збільшення ринковою вартості</t>
  </si>
  <si>
    <t>Податки на власність</t>
  </si>
  <si>
    <t xml:space="preserve">Збори за спеціальне використання природних ресурсів </t>
  </si>
  <si>
    <t>Внутрішні податки на товари та послуги</t>
  </si>
  <si>
    <t xml:space="preserve">Плата за видачу ліцензій та сертифікатів </t>
  </si>
  <si>
    <t>Плата за державну реєстрацію суб’єктів підприємницької діяльності, об’єднань громадян, асоціацій, інших добровільних об’єднань  органів місцевого  самоврядування, статутів територіальних   громад, творчих спілок</t>
  </si>
  <si>
    <t xml:space="preserve">Плата за торговий патент на деякі види                                                                                                                             підприємницької діяльності </t>
  </si>
  <si>
    <t xml:space="preserve"> Місцеві податки і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</si>
  <si>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</si>
  <si>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</si>
  <si>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</si>
  <si>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</si>
  <si>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</si>
  <si>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</si>
  <si>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</si>
  <si>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</si>
  <si>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</si>
  <si>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</si>
  <si>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Цільові фонди</t>
  </si>
  <si>
    <t>Разом доходів</t>
  </si>
  <si>
    <t>Всього доходів</t>
  </si>
  <si>
    <t>тис.грн.</t>
  </si>
  <si>
    <t>Видатки загального фонду</t>
  </si>
  <si>
    <t>Видатки спеціального фонду</t>
  </si>
  <si>
    <t xml:space="preserve">поточні       </t>
  </si>
  <si>
    <t xml:space="preserve">з них: </t>
  </si>
  <si>
    <t>капітальні          ( Код 2000)</t>
  </si>
  <si>
    <t>010000</t>
  </si>
  <si>
    <t>Державне управління</t>
  </si>
  <si>
    <t>010100</t>
  </si>
  <si>
    <t>Функціонування законодавчої та виконавчої  влади</t>
  </si>
  <si>
    <t>010116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</si>
  <si>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</si>
  <si>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</si>
  <si>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</si>
  <si>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</si>
  <si>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</si>
  <si>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</si>
  <si>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</si>
  <si>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</si>
  <si>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</si>
  <si>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</si>
  <si>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</si>
  <si>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</si>
  <si>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</si>
  <si>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</si>
  <si>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070000</t>
  </si>
  <si>
    <t>Освіта</t>
  </si>
  <si>
    <t>090000</t>
  </si>
  <si>
    <t>Соціальний захист та соціальне забезпечення</t>
  </si>
  <si>
    <t>090200</t>
  </si>
  <si>
    <t>Пільги ветеранам війни і праці</t>
  </si>
  <si>
    <t>090301</t>
  </si>
  <si>
    <t>Допомога малозабезпеченим сім’ям з дітьми та державна соціальна допомога інвалідам з дитинства та дітям-інвалідам</t>
  </si>
  <si>
    <t>О90302</t>
  </si>
  <si>
    <t>Допомога у зв’язку з вагітністю та пологами</t>
  </si>
  <si>
    <t>О90303</t>
  </si>
  <si>
    <t>Допомога по догляду за дитиною віком до 3 років  незастрахованим матерям</t>
  </si>
  <si>
    <t>090201</t>
  </si>
  <si>
    <t>Пільги ветеранам війни та праці на житлово-комунальні послуги</t>
  </si>
  <si>
    <t>090202</t>
  </si>
  <si>
    <t xml:space="preserve">Пільги ветеранам війни та праці на придбання твердого палива та скрапленого газу </t>
  </si>
  <si>
    <t>090203</t>
  </si>
  <si>
    <t>Інші пільги ветеранам війни та праці</t>
  </si>
  <si>
    <t>090204</t>
  </si>
  <si>
    <t>Пільги ветеранам військової служби та ветеранам органів внутрішніх справ на житлово-комунальні послуги</t>
  </si>
  <si>
    <t>090205</t>
  </si>
  <si>
    <t>Пільги ветеранам військової служби та ветеранам органів внутрішніх справ на придбання твердого палива та скрапленого газу</t>
  </si>
  <si>
    <t>090206</t>
  </si>
  <si>
    <t>Інші пільги ветеранам військової служби та ветеранам органів внутрішніх справ</t>
  </si>
  <si>
    <t xml:space="preserve">Допомога малозабезпеченим сім’ям з дітьми </t>
  </si>
  <si>
    <t>090302</t>
  </si>
  <si>
    <t>Допомога у зв"язку з вагітністю і пологами</t>
  </si>
  <si>
    <t>090303</t>
  </si>
  <si>
    <t>Допомога на догляд за дитиною віком до 3 років незастрахованим матерям</t>
  </si>
  <si>
    <t>090304</t>
  </si>
  <si>
    <t>Одноразова допомога при народженні дитини</t>
  </si>
  <si>
    <t>090305</t>
  </si>
  <si>
    <t>Допомога на дітей,які перебувають під опікою чи піклуванням</t>
  </si>
  <si>
    <t>090306</t>
  </si>
  <si>
    <t>Допомога на дітей одиноким матерям</t>
  </si>
  <si>
    <t>090405</t>
  </si>
  <si>
    <t>Додаткові виплати населенню на покриття витрат на оплату житлово-комунальних послуг</t>
  </si>
  <si>
    <t>090412</t>
  </si>
  <si>
    <t>091101</t>
  </si>
  <si>
    <t>Утримання центрів соціальних служб для молоді</t>
  </si>
  <si>
    <t xml:space="preserve"> </t>
  </si>
  <si>
    <t>О91102</t>
  </si>
  <si>
    <t>Програми і заходи соціальних служб для молоді</t>
  </si>
  <si>
    <t>О91103</t>
  </si>
  <si>
    <t>Соціальні програми і заходи державних органів у справах молоді</t>
  </si>
  <si>
    <t>О91106</t>
  </si>
  <si>
    <t>Інші видатки</t>
  </si>
  <si>
    <t>091204</t>
  </si>
  <si>
    <t>Територіальні центри і відділення соціальної допомоги на дому</t>
  </si>
  <si>
    <t>091209</t>
  </si>
  <si>
    <t>Житлово-комунальне господарство</t>
  </si>
  <si>
    <t>Житлово-експлуатаційне господарство</t>
  </si>
  <si>
    <t xml:space="preserve">Благоустрій міст, сіл, селищ 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</si>
  <si>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</si>
  <si>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</si>
  <si>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</si>
  <si>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</si>
  <si>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 xml:space="preserve"> Культура і мистецтво</t>
  </si>
  <si>
    <t>110500</t>
  </si>
  <si>
    <t>Інші культурно-освітні заклади</t>
  </si>
  <si>
    <t xml:space="preserve"> Засоби масової інформації</t>
  </si>
  <si>
    <t>120100</t>
  </si>
  <si>
    <t xml:space="preserve">Телебачення і радіомовлення </t>
  </si>
  <si>
    <t xml:space="preserve">Періодичні видання, (газети та журнали) </t>
  </si>
  <si>
    <t>Фізична культура і спорт</t>
  </si>
  <si>
    <t>130100</t>
  </si>
  <si>
    <t>Здійснення заходів з фізичної культури і спорту</t>
  </si>
  <si>
    <t>Будівництво</t>
  </si>
  <si>
    <t>150101</t>
  </si>
  <si>
    <t>х</t>
  </si>
  <si>
    <t>170000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</si>
  <si>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</si>
  <si>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</si>
  <si>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</si>
  <si>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240900</t>
  </si>
  <si>
    <t xml:space="preserve">Видатки, не віднесені до основних груп </t>
  </si>
  <si>
    <t>250302</t>
  </si>
  <si>
    <t>250306</t>
  </si>
  <si>
    <t>Кошти, передані із загального  фонду бюджету   до бюджету розвитку (спеціального фонду)</t>
  </si>
  <si>
    <t>250404</t>
  </si>
  <si>
    <t>250311</t>
  </si>
  <si>
    <t>Дотації вирівнювання</t>
  </si>
  <si>
    <t>250315</t>
  </si>
  <si>
    <t>Інші дотації</t>
  </si>
  <si>
    <t>250350</t>
  </si>
  <si>
    <t>Інші субвенції</t>
  </si>
  <si>
    <t>Всього видатків</t>
  </si>
  <si>
    <t>до рішення  міської ради</t>
  </si>
  <si>
    <t>Секретар ради</t>
  </si>
  <si>
    <t xml:space="preserve">Податок на промисел </t>
  </si>
  <si>
    <t>до рішення міської ради</t>
  </si>
  <si>
    <t>170703</t>
  </si>
  <si>
    <t>110103</t>
  </si>
  <si>
    <t>240604</t>
  </si>
  <si>
    <t>Транспорт,дорожнє господарство</t>
  </si>
  <si>
    <t xml:space="preserve">Секретар ради                                                                  </t>
  </si>
  <si>
    <t>150115</t>
  </si>
  <si>
    <t>Податок з доходів фізичних осіб-Всього</t>
  </si>
  <si>
    <t>Податок з доходів найманих працівників</t>
  </si>
  <si>
    <t>070101</t>
  </si>
  <si>
    <t>070809</t>
  </si>
  <si>
    <t>070401</t>
  </si>
  <si>
    <t>240601</t>
  </si>
  <si>
    <t>Охорона та раціональне використання природних ресурсів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</si>
  <si>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</si>
  <si>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</si>
  <si>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Дошкільні заклади освіти</t>
  </si>
  <si>
    <t>Позашкільні заклади освіти</t>
  </si>
  <si>
    <t>Здійснення виплат, визначенних Законом України "Про реструктур. Заборгованості з виплат, передбаченних ст.57 Закону України"Про освіту" педагогічним, науково-педагогічним та іншим категоріям працівників навчальних закладів</t>
  </si>
  <si>
    <t>Інші видатки на соціальний захист населення</t>
  </si>
  <si>
    <t>Філармонії, музичні колективи і ансамблі та інші мистецькі заклади та заходи</t>
  </si>
  <si>
    <t>Завершення проектів газіфікації сільских населених пунктів з високим ступенем готовності населен.пунктів</t>
  </si>
  <si>
    <t>Видатки на проведення робіт, пов*язаних з будівництвом, реконстукцією, ремонтом і утриманням автомобільних доріг</t>
  </si>
  <si>
    <t>Інша діяльність у сфері охорони навколишнього природного  середовища</t>
  </si>
  <si>
    <t>Назва об*єктів відповідно до проектно-кошторисної документації, тощо</t>
  </si>
  <si>
    <t>Разом видатків на поточний рік</t>
  </si>
  <si>
    <t xml:space="preserve">Секретар ради                                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</si>
  <si>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</si>
  <si>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Чорноб.катастрофи</t>
  </si>
  <si>
    <t>250380</t>
  </si>
  <si>
    <t>Плата за придбання пільгового торгового патенту на здійснення торговельної діяльності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</si>
  <si>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</si>
  <si>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Податок на прибуток підприємств і організацій, що належать до комунальної власності</t>
  </si>
  <si>
    <t>Адміністративні штрафи  у сфері забезпечені безпеки  дорожнього руху</t>
  </si>
  <si>
    <t>Податок з доходів фізичних осіб- військовослужбовців та осіб рядового і начальницького складу</t>
  </si>
  <si>
    <t>Орендна плата з юридичних осіб</t>
  </si>
  <si>
    <t>Орендна плата з фізичних осіб</t>
  </si>
  <si>
    <t>Плата за придбання торгового патенту на здійснення операцій з надання послуг у сфері грального бізнесу 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</si>
  <si>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 фізичними особами</t>
  </si>
  <si>
    <t>Державне мито, що сплачується за місцем розгляду та оформлення документів, ву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</si>
  <si>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</si>
  <si>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від продажу земельних ділянок несільськогосподарського призначення до розмежування земель державної і комунальної власності (крім земельних ділянок несільськогосподарського призначення, що перебувають у державній власності, на яких розташ)</t>
  </si>
  <si>
    <t>Частина чистого прибутку(доходу) господарських організацій, які належать до комунальної власності</t>
  </si>
  <si>
    <t>130112</t>
  </si>
  <si>
    <t>100103</t>
  </si>
  <si>
    <t>Дотація ЖКГ</t>
  </si>
  <si>
    <t>Збір за першу реєстрацію транспортного засобу</t>
  </si>
  <si>
    <t>Екологічний податок</t>
  </si>
  <si>
    <t>Т.Є.Лисиченко</t>
  </si>
  <si>
    <t>Додаток  № 2</t>
  </si>
  <si>
    <t>тис .грн.</t>
  </si>
  <si>
    <t xml:space="preserve">                                                        за тимчасовою клаифікацією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</si>
  <si>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</si>
  <si>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</si>
  <si>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споживання</t>
  </si>
  <si>
    <t xml:space="preserve">Комунальні послуги та енергоносії </t>
  </si>
  <si>
    <t xml:space="preserve"> оплата праці</t>
  </si>
  <si>
    <t>розвитку</t>
  </si>
  <si>
    <t>капітальні видатки за рахунок коштів, що передаються із загального фонду до бюджету розвитку(спеціального фонду)</t>
  </si>
  <si>
    <t>13=3+6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</si>
  <si>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</si>
  <si>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</si>
  <si>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</si>
  <si>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</si>
  <si>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r>
      <t>Всього видатків на завершення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</si>
  <si>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</si>
  <si>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t xml:space="preserve">Перелік місцевих програм, які фінансуються за рахунок коштів </t>
  </si>
  <si>
    <t>Найменування програми</t>
  </si>
  <si>
    <t>Сума</t>
  </si>
  <si>
    <t xml:space="preserve">Показники міжбюджетних трансфертів між міським бюджетом та іншими бюджетами </t>
  </si>
  <si>
    <t xml:space="preserve">код бюджету </t>
  </si>
  <si>
    <t>Кошти, що передаються до районного бюджету</t>
  </si>
  <si>
    <t>Міжбюджетні трансферти</t>
  </si>
  <si>
    <t>Найменування АТО</t>
  </si>
  <si>
    <t>тис.грн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</si>
  <si>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</si>
  <si>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</si>
  <si>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</si>
  <si>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>Фінансова підтримка громадських організацій інвалідів і ветеранів</t>
  </si>
  <si>
    <t>Благоустрій міст, сіл, селищ</t>
  </si>
  <si>
    <t xml:space="preserve">Інші видатки </t>
  </si>
  <si>
    <t xml:space="preserve">Спеціальний фонд </t>
  </si>
  <si>
    <t>Додаток № 3</t>
  </si>
  <si>
    <t>Додаток № 4</t>
  </si>
  <si>
    <t>Додаток № 5</t>
  </si>
  <si>
    <t>Програма виконкому Попаснянської міської ради з питань соціального захисту та соціального забезпечення населення на 2011-2014 рр.</t>
  </si>
  <si>
    <t>Міська програма реформування і розвитку житлово-комунального господарства і благоустрою міста на 2011-2014рр.</t>
  </si>
  <si>
    <t>Програма охорони довкілля,раціонального використання природних ресурсів та забезпечення екобезпеки на2011- 2014 рр. в м.Попасна</t>
  </si>
  <si>
    <t>Додаток № 1</t>
  </si>
  <si>
    <t>Міська програма розвитку фізичної культури та спорту в місті на 2011-2014рр</t>
  </si>
  <si>
    <t>Інша субвенція</t>
  </si>
  <si>
    <t>Інші субвенції (районому бюджету на участь у програмі "Власний дім"</t>
  </si>
  <si>
    <t>Доходи  міського бюджету на 2012 рік</t>
  </si>
  <si>
    <t>Податок на доходи фізичних осіб  від продажу нерухомого майна та надання нерухомості в оренду (суборенду), житловий найм (піднайм)</t>
  </si>
  <si>
    <t>Податок на доходів фізичних осіб від отриманого платником доходу внаслідок прийняття ним у спадщину майна, коштів, майнових чи немайнових прав</t>
  </si>
  <si>
    <t>Збір за  провадження торговельної  діяльності (роздрібна торгівля), сплачений фізичними особами</t>
  </si>
  <si>
    <t>Збір за  провадження торговельної  діяльності (роздрібна торгівля), сплачений юридичними особами</t>
  </si>
  <si>
    <t>Збір за  провадження торговельної  діяльності (оптова торгівля), сплачений фізичними особами</t>
  </si>
  <si>
    <t>Збір за  провадження торговельної  діяльності (ресторанне господарство), сплачений фізичними особами</t>
  </si>
  <si>
    <t>Збір за  провадження торговельної  діяльності (ресторанне господарство), сплачений юридичними особами</t>
  </si>
  <si>
    <t>Збір за  здійснення   діяльності у сфері розваг, сплачений фізичними особами</t>
  </si>
  <si>
    <t>Збір за впровадження деяких видів підприємницької діяльності</t>
  </si>
  <si>
    <t>Збір за впровадження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</si>
  <si>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 xml:space="preserve">Єдиний податок  </t>
  </si>
  <si>
    <t>Єдиний податок  з юридичних осіб</t>
  </si>
  <si>
    <t>Єдиний податок  з фізичних осіб</t>
  </si>
  <si>
    <t>Збір за першу реєстрацію колісних транспортнихо засобів (юридичних осіб)</t>
  </si>
  <si>
    <t>Надходження від викідів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</si>
  <si>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об*єкти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</si>
  <si>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</si>
  <si>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Надходження від реалізованого палива податковими агентами-суб*єктами господарювання</t>
  </si>
  <si>
    <t>Збір за забруднення навколишнього природного середовища</t>
  </si>
  <si>
    <t>Інші збори за забруднення навколинього природного середовища до Фонду охорони навколишнього природного середовища</t>
  </si>
  <si>
    <t>Інші податки та збори</t>
  </si>
  <si>
    <t xml:space="preserve">Офіційні трансферти </t>
  </si>
  <si>
    <t xml:space="preserve">Субвенції 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</si>
  <si>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</si>
  <si>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Субвенції з державного бюджету місцевим бюджетам на  здійснення заходів щодо соціально-економічного розвитку окремих територій</t>
  </si>
  <si>
    <t>Видатки міського бюджету на 2012 рік</t>
  </si>
  <si>
    <t xml:space="preserve">від 11.01.2012р. № </t>
  </si>
  <si>
    <t xml:space="preserve">від 11.01.2012 р.№ </t>
  </si>
  <si>
    <t>Фінансова підтримка громадських  організацій  інвалідів і ветеранів</t>
  </si>
  <si>
    <t xml:space="preserve">від 11.01.2012 року № </t>
  </si>
  <si>
    <t>Програма проведення культурно-масових заходів в місті на 2012-2015 роки</t>
  </si>
  <si>
    <t>Міська цільова Програма роботи з обдарованими дітьми та молоддю м.Попасна на 2012-2015 роки</t>
  </si>
  <si>
    <t>міського бюджету у 2012 році</t>
  </si>
  <si>
    <t>О3</t>
  </si>
  <si>
    <t>Погоджено</t>
  </si>
  <si>
    <t>_____________________</t>
  </si>
  <si>
    <t>Заступник міського голови</t>
  </si>
  <si>
    <t>Начальник фінансово-господарського відділу-</t>
  </si>
  <si>
    <t>головний бухгалтер</t>
  </si>
  <si>
    <t>Табачинський М.М.</t>
  </si>
  <si>
    <t>Гончаренко К.В.</t>
  </si>
  <si>
    <t>Програма висвітлення діяльності Попаснянської міської ради та її виконкому в засобах масової інформації на 2011-2014рр.</t>
  </si>
  <si>
    <t>на 2012 рік</t>
  </si>
  <si>
    <t>Щоденний норматив відрахувань</t>
  </si>
  <si>
    <t>Ограни місцевого самоврядування</t>
  </si>
  <si>
    <t>Придбання обладнання і предметів довгострокового користування</t>
  </si>
  <si>
    <t>Капітальні трансферти органам державного управління іншого рівня(Субвенція районному бюджету на участь у програмі "Власний дім")</t>
  </si>
  <si>
    <r>
      <t>Перелік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2012 році будуть проводитися за рахунок коштів бюджету розвитку</t>
    </r>
  </si>
  <si>
    <r>
      <t>З них:</t>
    </r>
    <r>
      <rPr>
        <i/>
        <sz val="9"/>
        <rFont val="Arial CE"/>
        <family val="2"/>
      </rPr>
      <t xml:space="preserve">   </t>
    </r>
  </si>
  <si>
    <t>в тому числі бюджет розвитку</t>
  </si>
  <si>
    <t>Попаснянська міська рада</t>
  </si>
  <si>
    <t>Попаснянська районна рада</t>
  </si>
  <si>
    <t>Кошти, що передаються  до районних та міських  бюджетів  з мііських, сільських, селищних бюджетів</t>
  </si>
  <si>
    <t>Інші субвенції (на участь у програмі "Власний дім")</t>
  </si>
  <si>
    <t>Податки на доходи, податки на прибуток, податки на збільшення ринкової вартості</t>
  </si>
  <si>
    <t>Податок на доходи фізичних осіб від отриманого платником доходу внаслідок прийняття ним у спадщину майна, коштів, майнових чи немайнових прав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</si>
  <si>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</si>
  <si>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</si>
  <si>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Програми соціально-економічного розвитку - інші витрати в м.Попасна на 2012 рік</t>
  </si>
  <si>
    <t>Газифікація жилого будинку по вул,Вокзальна №20</t>
  </si>
  <si>
    <t>Капітальний ремонт площі Героїв</t>
  </si>
  <si>
    <t>Капітальний ремонт жилого будинку № 4 по провул. Стандартному</t>
  </si>
  <si>
    <t>Капітальний ремонт покрівлі жилого будинку № 6а по вул. Артемівська</t>
  </si>
  <si>
    <t>Капітальний ремонт покрівлі жилого будинку № 1 по вул.Котовського</t>
  </si>
  <si>
    <t>Капітальний ремонт водопровідно-каналізаційних мереж  жилого будинку № 146 по вул. Леніна</t>
  </si>
  <si>
    <t>Капітальний ремонт водопровідно-каналізаційних мереж  жилого будинку № 2 по вул. Котовського</t>
  </si>
  <si>
    <t>Капітальний ремонт електромереж  жилого будинку № 149 по вул. Леніна</t>
  </si>
  <si>
    <t>Капітальний ремонт жилого будинку № 45 по вул. Красних Партизан</t>
  </si>
  <si>
    <t>Капітальний ремонт покрівлі жилого будинку № 41 по вул.Склозаводська</t>
  </si>
  <si>
    <t>Капітальний ремонт покрівлі жилого будинку № 15а по вул.Суворова</t>
  </si>
  <si>
    <t>Капітальний ремонт відмостки жилого будинку № 3 по вул.Донецька</t>
  </si>
  <si>
    <t>Капітальний ремонт жилого будинку № 175 по вул. Первомайська</t>
  </si>
  <si>
    <t>Роботи по проекту "Установка ШРП по вул.Суворова,7 в м.Попасна"</t>
  </si>
  <si>
    <t>Капітальний ремонт інженерних мереж в жилому будинку по вул Котовського , 1</t>
  </si>
  <si>
    <t>О70101</t>
  </si>
  <si>
    <t>Збір за провадження деяких видів підприємницької діяльності</t>
  </si>
  <si>
    <t>Капітальний ремонт будівлі МСЗ "Відродження" по вул.Первомайська, 60</t>
  </si>
  <si>
    <t>Капітальний ремонт ДНЗ(Ясла-садок) №1 по вул. Кірова, 1 -400,5 тис.грн,  ДНЗ (Ясла-садок) № 6 по вул.Леніна 155а-400,5 тис.грн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</si>
</sst>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</numFmts>
  <fonts count="97">
    <font>
      <sz val="10"/>
      <name val="Times New Roman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color indexed="1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21"/>
      <name val="Arial CE"/>
      <family val="2"/>
    </font>
    <font>
      <sz val="12"/>
      <name val="Times New Roman"/>
      <family val="1"/>
    </font>
    <font>
      <sz val="11"/>
      <name val="Arial"/>
      <family val="2"/>
    </font>
    <font>
      <sz val="7"/>
      <name val="Arial CE"/>
      <family val="0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8"/>
      <name val="Times New Roman Cyr"/>
      <family val="0"/>
    </font>
    <font>
      <sz val="6"/>
      <name val="Arial CE"/>
      <family val="2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sz val="11"/>
      <color indexed="8"/>
      <name val="Arial CE"/>
      <family val="2"/>
    </font>
    <font>
      <sz val="9"/>
      <color indexed="8"/>
      <name val="Times New Roman"/>
      <family val="1"/>
    </font>
    <font>
      <sz val="9"/>
      <color indexed="8"/>
      <name val="Arial CE"/>
      <family val="0"/>
    </font>
    <font>
      <b/>
      <sz val="10"/>
      <name val="Calibri"/>
      <family val="2"/>
    </font>
    <font>
      <b/>
      <sz val="10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0" fontId="10" fillId="0" borderId="0" xfId="55" applyFont="1">
      <alignment/>
      <protection/>
    </xf>
    <xf numFmtId="0" fontId="10" fillId="0" borderId="0" xfId="55" applyFont="1" applyAlignment="1">
      <alignment horizontal="justify"/>
      <protection/>
    </xf>
    <xf numFmtId="0" fontId="4" fillId="0" borderId="0" xfId="55">
      <alignment/>
      <protection/>
    </xf>
    <xf numFmtId="0" fontId="11" fillId="0" borderId="0" xfId="55" applyFont="1" applyAlignment="1">
      <alignment horizontal="center"/>
      <protection/>
    </xf>
    <xf numFmtId="0" fontId="13" fillId="0" borderId="0" xfId="55" applyFont="1" applyAlignment="1">
      <alignment horizontal="justify"/>
      <protection/>
    </xf>
    <xf numFmtId="0" fontId="10" fillId="0" borderId="11" xfId="55" applyFont="1" applyBorder="1" applyAlignment="1">
      <alignment horizontal="center" vertical="top" wrapText="1"/>
      <protection/>
    </xf>
    <xf numFmtId="0" fontId="10" fillId="0" borderId="12" xfId="55" applyFont="1" applyBorder="1" applyAlignment="1">
      <alignment horizontal="center" vertical="top" wrapText="1"/>
      <protection/>
    </xf>
    <xf numFmtId="0" fontId="14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15" fillId="0" borderId="10" xfId="55" applyFont="1" applyBorder="1" applyAlignment="1">
      <alignment horizontal="center" vertical="top" wrapText="1"/>
      <protection/>
    </xf>
    <xf numFmtId="172" fontId="4" fillId="0" borderId="0" xfId="55" applyNumberFormat="1">
      <alignment/>
      <protection/>
    </xf>
    <xf numFmtId="0" fontId="18" fillId="0" borderId="10" xfId="55" applyFont="1" applyBorder="1" applyAlignment="1">
      <alignment horizontal="justify" vertical="top" wrapText="1"/>
      <protection/>
    </xf>
    <xf numFmtId="206" fontId="1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justify" vertical="top" wrapText="1"/>
      <protection/>
    </xf>
    <xf numFmtId="206" fontId="10" fillId="0" borderId="10" xfId="55" applyNumberFormat="1" applyFont="1" applyBorder="1" applyAlignment="1">
      <alignment horizontal="center" vertical="center" wrapText="1"/>
      <protection/>
    </xf>
    <xf numFmtId="206" fontId="3" fillId="0" borderId="10" xfId="55" applyNumberFormat="1" applyFont="1" applyBorder="1" applyAlignment="1">
      <alignment horizontal="center" vertical="center" wrapText="1"/>
      <protection/>
    </xf>
    <xf numFmtId="206" fontId="19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justify" vertical="top" wrapText="1"/>
      <protection/>
    </xf>
    <xf numFmtId="206" fontId="6" fillId="0" borderId="10" xfId="55" applyNumberFormat="1" applyFont="1" applyBorder="1" applyAlignment="1">
      <alignment horizontal="center" vertical="center" wrapText="1"/>
      <protection/>
    </xf>
    <xf numFmtId="206" fontId="10" fillId="0" borderId="10" xfId="55" applyNumberFormat="1" applyFont="1" applyFill="1" applyBorder="1" applyAlignment="1">
      <alignment horizontal="center" vertical="center" wrapText="1"/>
      <protection/>
    </xf>
    <xf numFmtId="206" fontId="5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justify" vertical="top" wrapText="1"/>
      <protection/>
    </xf>
    <xf numFmtId="206" fontId="24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justify" vertical="top" wrapText="1"/>
      <protection/>
    </xf>
    <xf numFmtId="206" fontId="26" fillId="0" borderId="10" xfId="55" applyNumberFormat="1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16" fillId="0" borderId="10" xfId="55" applyFont="1" applyBorder="1" applyAlignment="1">
      <alignment horizontal="center" vertical="top" wrapText="1"/>
      <protection/>
    </xf>
    <xf numFmtId="0" fontId="27" fillId="0" borderId="10" xfId="55" applyFont="1" applyBorder="1" applyAlignment="1">
      <alignment horizontal="justify" vertical="top" wrapText="1"/>
      <protection/>
    </xf>
    <xf numFmtId="0" fontId="4" fillId="0" borderId="0" xfId="55" applyFont="1" applyFill="1">
      <alignment/>
      <protection/>
    </xf>
    <xf numFmtId="206" fontId="4" fillId="0" borderId="0" xfId="55" applyNumberFormat="1">
      <alignment/>
      <protection/>
    </xf>
    <xf numFmtId="0" fontId="16" fillId="0" borderId="10" xfId="55" applyFont="1" applyFill="1" applyBorder="1" applyAlignment="1">
      <alignment horizontal="justify" vertical="top" wrapText="1"/>
      <protection/>
    </xf>
    <xf numFmtId="0" fontId="17" fillId="0" borderId="10" xfId="55" applyFont="1" applyFill="1" applyBorder="1" applyAlignment="1">
      <alignment horizontal="center" vertical="top" wrapText="1"/>
      <protection/>
    </xf>
    <xf numFmtId="206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justify" vertical="top" wrapText="1"/>
      <protection/>
    </xf>
    <xf numFmtId="206" fontId="6" fillId="0" borderId="10" xfId="55" applyNumberFormat="1" applyFont="1" applyFill="1" applyBorder="1" applyAlignment="1">
      <alignment horizontal="center" vertical="center" wrapText="1"/>
      <protection/>
    </xf>
    <xf numFmtId="0" fontId="28" fillId="0" borderId="0" xfId="54" applyFont="1">
      <alignment/>
      <protection/>
    </xf>
    <xf numFmtId="0" fontId="28" fillId="0" borderId="0" xfId="54" applyFont="1" applyAlignment="1">
      <alignment horizontal="justify"/>
      <protection/>
    </xf>
    <xf numFmtId="0" fontId="28" fillId="0" borderId="0" xfId="54">
      <alignment/>
      <protection/>
    </xf>
    <xf numFmtId="0" fontId="29" fillId="0" borderId="0" xfId="54" applyFont="1">
      <alignment/>
      <protection/>
    </xf>
    <xf numFmtId="0" fontId="28" fillId="0" borderId="14" xfId="54" applyBorder="1">
      <alignment/>
      <protection/>
    </xf>
    <xf numFmtId="0" fontId="36" fillId="0" borderId="10" xfId="54" applyFont="1" applyBorder="1" applyAlignment="1">
      <alignment horizontal="center" vertical="top" wrapText="1"/>
      <protection/>
    </xf>
    <xf numFmtId="0" fontId="36" fillId="0" borderId="15" xfId="54" applyFont="1" applyBorder="1" applyAlignment="1">
      <alignment horizontal="center" vertical="top" wrapText="1"/>
      <protection/>
    </xf>
    <xf numFmtId="0" fontId="36" fillId="0" borderId="0" xfId="54" applyFont="1" applyAlignment="1">
      <alignment horizontal="center"/>
      <protection/>
    </xf>
    <xf numFmtId="49" fontId="29" fillId="0" borderId="16" xfId="54" applyNumberFormat="1" applyFont="1" applyBorder="1" applyAlignment="1">
      <alignment vertical="top" wrapText="1"/>
      <protection/>
    </xf>
    <xf numFmtId="0" fontId="29" fillId="0" borderId="17" xfId="54" applyFont="1" applyBorder="1" applyAlignment="1">
      <alignment horizontal="justify" vertical="top" wrapText="1"/>
      <protection/>
    </xf>
    <xf numFmtId="49" fontId="28" fillId="0" borderId="18" xfId="54" applyNumberFormat="1" applyFont="1" applyBorder="1" applyAlignment="1">
      <alignment vertical="top" wrapText="1"/>
      <protection/>
    </xf>
    <xf numFmtId="0" fontId="37" fillId="0" borderId="19" xfId="54" applyFont="1" applyBorder="1" applyAlignment="1">
      <alignment horizontal="justify" vertical="top" wrapText="1"/>
      <protection/>
    </xf>
    <xf numFmtId="0" fontId="28" fillId="0" borderId="19" xfId="54" applyFont="1" applyBorder="1" applyAlignment="1">
      <alignment horizontal="justify" vertical="top" wrapText="1"/>
      <protection/>
    </xf>
    <xf numFmtId="49" fontId="29" fillId="0" borderId="18" xfId="54" applyNumberFormat="1" applyFont="1" applyBorder="1" applyAlignment="1">
      <alignment vertical="top" wrapText="1"/>
      <protection/>
    </xf>
    <xf numFmtId="0" fontId="38" fillId="0" borderId="19" xfId="54" applyFont="1" applyBorder="1" applyAlignment="1">
      <alignment horizontal="justify" vertical="top" wrapText="1"/>
      <protection/>
    </xf>
    <xf numFmtId="208" fontId="39" fillId="0" borderId="20" xfId="54" applyNumberFormat="1" applyFont="1" applyBorder="1" applyAlignment="1">
      <alignment horizontal="right" vertical="top" wrapText="1"/>
      <protection/>
    </xf>
    <xf numFmtId="0" fontId="29" fillId="0" borderId="19" xfId="54" applyFont="1" applyBorder="1" applyAlignment="1">
      <alignment horizontal="justify" vertical="top" wrapText="1"/>
      <protection/>
    </xf>
    <xf numFmtId="49" fontId="4" fillId="0" borderId="19" xfId="54" applyNumberFormat="1" applyFont="1" applyFill="1" applyBorder="1" applyAlignment="1">
      <alignment horizontal="right" vertical="top"/>
      <protection/>
    </xf>
    <xf numFmtId="0" fontId="4" fillId="0" borderId="18" xfId="54" applyFont="1" applyFill="1" applyBorder="1" applyAlignment="1">
      <alignment vertical="top" wrapText="1"/>
      <protection/>
    </xf>
    <xf numFmtId="0" fontId="37" fillId="0" borderId="19" xfId="54" applyFont="1" applyBorder="1" applyAlignment="1">
      <alignment vertical="top" wrapText="1"/>
      <protection/>
    </xf>
    <xf numFmtId="49" fontId="28" fillId="0" borderId="18" xfId="54" applyNumberFormat="1" applyFont="1" applyBorder="1" applyAlignment="1">
      <alignment vertical="top" wrapText="1"/>
      <protection/>
    </xf>
    <xf numFmtId="0" fontId="37" fillId="0" borderId="21" xfId="54" applyFont="1" applyBorder="1" applyAlignment="1">
      <alignment horizontal="justify" vertical="top" wrapText="1"/>
      <protection/>
    </xf>
    <xf numFmtId="0" fontId="38" fillId="0" borderId="21" xfId="54" applyFont="1" applyBorder="1" applyAlignment="1">
      <alignment horizontal="justify" vertical="top" wrapText="1"/>
      <protection/>
    </xf>
    <xf numFmtId="0" fontId="29" fillId="0" borderId="0" xfId="54" applyFont="1">
      <alignment/>
      <protection/>
    </xf>
    <xf numFmtId="49" fontId="28" fillId="0" borderId="22" xfId="54" applyNumberFormat="1" applyFont="1" applyBorder="1" applyAlignment="1">
      <alignment vertical="top" wrapText="1"/>
      <protection/>
    </xf>
    <xf numFmtId="49" fontId="28" fillId="0" borderId="10" xfId="54" applyNumberFormat="1" applyFont="1" applyBorder="1" applyAlignment="1">
      <alignment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49" fontId="28" fillId="0" borderId="23" xfId="54" applyNumberFormat="1" applyFont="1" applyBorder="1" applyAlignment="1">
      <alignment vertical="top" wrapText="1"/>
      <protection/>
    </xf>
    <xf numFmtId="0" fontId="41" fillId="0" borderId="24" xfId="54" applyFont="1" applyBorder="1" applyAlignment="1">
      <alignment horizontal="justify" vertical="top" wrapText="1"/>
      <protection/>
    </xf>
    <xf numFmtId="49" fontId="28" fillId="0" borderId="25" xfId="54" applyNumberFormat="1" applyFont="1" applyBorder="1" applyAlignment="1">
      <alignment vertical="top" wrapText="1"/>
      <protection/>
    </xf>
    <xf numFmtId="0" fontId="41" fillId="0" borderId="12" xfId="54" applyFont="1" applyBorder="1" applyAlignment="1">
      <alignment horizontal="justify" vertical="top" wrapText="1"/>
      <protection/>
    </xf>
    <xf numFmtId="0" fontId="28" fillId="0" borderId="10" xfId="54" applyFont="1" applyBorder="1" applyAlignment="1">
      <alignment vertical="top" wrapText="1"/>
      <protection/>
    </xf>
    <xf numFmtId="0" fontId="29" fillId="0" borderId="10" xfId="54" applyFont="1" applyBorder="1" applyAlignment="1">
      <alignment horizontal="justify" vertical="top" wrapText="1"/>
      <protection/>
    </xf>
    <xf numFmtId="207" fontId="28" fillId="0" borderId="0" xfId="54" applyNumberFormat="1">
      <alignment/>
      <protection/>
    </xf>
    <xf numFmtId="206" fontId="6" fillId="0" borderId="0" xfId="55" applyNumberFormat="1" applyFont="1" applyBorder="1" applyAlignment="1">
      <alignment horizontal="center" vertical="center" wrapText="1"/>
      <protection/>
    </xf>
    <xf numFmtId="0" fontId="28" fillId="0" borderId="0" xfId="54" applyFont="1">
      <alignment/>
      <protection/>
    </xf>
    <xf numFmtId="0" fontId="42" fillId="0" borderId="0" xfId="55" applyFont="1">
      <alignment/>
      <protection/>
    </xf>
    <xf numFmtId="206" fontId="10" fillId="0" borderId="10" xfId="55" applyNumberFormat="1" applyFont="1" applyFill="1" applyBorder="1" applyAlignment="1">
      <alignment horizontal="center" vertical="center" wrapText="1"/>
      <protection/>
    </xf>
    <xf numFmtId="0" fontId="43" fillId="0" borderId="0" xfId="55" applyFont="1">
      <alignment/>
      <protection/>
    </xf>
    <xf numFmtId="0" fontId="18" fillId="0" borderId="10" xfId="55" applyFont="1" applyBorder="1" applyAlignment="1">
      <alignment horizontal="justify" wrapText="1"/>
      <protection/>
    </xf>
    <xf numFmtId="0" fontId="14" fillId="0" borderId="10" xfId="55" applyFont="1" applyBorder="1" applyAlignment="1">
      <alignment horizontal="justify" wrapText="1"/>
      <protection/>
    </xf>
    <xf numFmtId="0" fontId="17" fillId="0" borderId="10" xfId="55" applyFont="1" applyBorder="1" applyAlignment="1">
      <alignment horizontal="justify" wrapText="1"/>
      <protection/>
    </xf>
    <xf numFmtId="0" fontId="21" fillId="0" borderId="10" xfId="55" applyFont="1" applyBorder="1" applyAlignment="1">
      <alignment horizontal="justify" wrapText="1"/>
      <protection/>
    </xf>
    <xf numFmtId="0" fontId="20" fillId="0" borderId="10" xfId="55" applyFont="1" applyBorder="1" applyAlignment="1">
      <alignment horizontal="justify" wrapText="1"/>
      <protection/>
    </xf>
    <xf numFmtId="0" fontId="22" fillId="0" borderId="10" xfId="55" applyFont="1" applyFill="1" applyBorder="1" applyAlignment="1">
      <alignment horizontal="justify" wrapText="1"/>
      <protection/>
    </xf>
    <xf numFmtId="0" fontId="23" fillId="0" borderId="10" xfId="55" applyFont="1" applyBorder="1" applyAlignment="1">
      <alignment horizontal="justify" wrapText="1"/>
      <protection/>
    </xf>
    <xf numFmtId="0" fontId="25" fillId="0" borderId="10" xfId="55" applyFont="1" applyBorder="1" applyAlignment="1">
      <alignment horizontal="justify" wrapText="1"/>
      <protection/>
    </xf>
    <xf numFmtId="0" fontId="18" fillId="0" borderId="10" xfId="55" applyFont="1" applyFill="1" applyBorder="1" applyAlignment="1">
      <alignment horizontal="justify" vertical="top" wrapText="1"/>
      <protection/>
    </xf>
    <xf numFmtId="0" fontId="18" fillId="0" borderId="10" xfId="55" applyFont="1" applyFill="1" applyBorder="1" applyAlignment="1">
      <alignment horizontal="justify" wrapText="1"/>
      <protection/>
    </xf>
    <xf numFmtId="206" fontId="1" fillId="0" borderId="10" xfId="55" applyNumberFormat="1" applyFont="1" applyFill="1" applyBorder="1" applyAlignment="1">
      <alignment horizontal="center" vertical="center" wrapText="1"/>
      <protection/>
    </xf>
    <xf numFmtId="4" fontId="10" fillId="0" borderId="10" xfId="55" applyNumberFormat="1" applyFont="1" applyBorder="1" applyAlignment="1">
      <alignment horizontal="center" vertical="center" wrapText="1"/>
      <protection/>
    </xf>
    <xf numFmtId="208" fontId="39" fillId="0" borderId="26" xfId="54" applyNumberFormat="1" applyFont="1" applyBorder="1" applyAlignment="1">
      <alignment horizontal="right" vertical="top" wrapText="1"/>
      <protection/>
    </xf>
    <xf numFmtId="221" fontId="10" fillId="0" borderId="10" xfId="55" applyNumberFormat="1" applyFont="1" applyBorder="1" applyAlignment="1">
      <alignment horizontal="center" vertical="center" wrapText="1"/>
      <protection/>
    </xf>
    <xf numFmtId="221" fontId="6" fillId="0" borderId="10" xfId="55" applyNumberFormat="1" applyFont="1" applyBorder="1" applyAlignment="1">
      <alignment horizontal="center" vertical="center" wrapText="1"/>
      <protection/>
    </xf>
    <xf numFmtId="208" fontId="34" fillId="0" borderId="26" xfId="54" applyNumberFormat="1" applyFont="1" applyBorder="1" applyAlignment="1">
      <alignment horizontal="right" vertical="top" wrapText="1"/>
      <protection/>
    </xf>
    <xf numFmtId="208" fontId="34" fillId="0" borderId="26" xfId="54" applyNumberFormat="1" applyFont="1" applyBorder="1" applyAlignment="1">
      <alignment horizontal="right" vertical="top" wrapText="1"/>
      <protection/>
    </xf>
    <xf numFmtId="208" fontId="34" fillId="0" borderId="27" xfId="54" applyNumberFormat="1" applyFont="1" applyBorder="1" applyAlignment="1">
      <alignment horizontal="right" vertical="top" wrapText="1"/>
      <protection/>
    </xf>
    <xf numFmtId="221" fontId="2" fillId="0" borderId="10" xfId="55" applyNumberFormat="1" applyFont="1" applyBorder="1" applyAlignment="1">
      <alignment horizontal="center" vertical="center" wrapText="1"/>
      <protection/>
    </xf>
    <xf numFmtId="0" fontId="37" fillId="0" borderId="19" xfId="54" applyFont="1" applyBorder="1" applyAlignment="1">
      <alignment horizontal="justify" vertical="top" wrapText="1"/>
      <protection/>
    </xf>
    <xf numFmtId="0" fontId="28" fillId="0" borderId="19" xfId="54" applyFont="1" applyBorder="1" applyAlignment="1">
      <alignment horizontal="justify" vertical="top" wrapText="1"/>
      <protection/>
    </xf>
    <xf numFmtId="0" fontId="44" fillId="0" borderId="19" xfId="54" applyFont="1" applyBorder="1" applyAlignment="1">
      <alignment horizontal="justify" vertical="top" wrapText="1"/>
      <protection/>
    </xf>
    <xf numFmtId="0" fontId="45" fillId="0" borderId="21" xfId="54" applyFont="1" applyBorder="1" applyAlignment="1">
      <alignment horizontal="justify" vertical="top" wrapText="1"/>
      <protection/>
    </xf>
    <xf numFmtId="0" fontId="46" fillId="0" borderId="21" xfId="54" applyFont="1" applyBorder="1" applyAlignment="1">
      <alignment horizontal="justify" vertical="top" wrapText="1"/>
      <protection/>
    </xf>
    <xf numFmtId="0" fontId="45" fillId="0" borderId="19" xfId="54" applyFont="1" applyBorder="1" applyAlignment="1">
      <alignment horizontal="justify" vertical="top" wrapText="1"/>
      <protection/>
    </xf>
    <xf numFmtId="0" fontId="45" fillId="0" borderId="19" xfId="54" applyFont="1" applyBorder="1" applyAlignment="1">
      <alignment horizontal="justify" vertical="top" wrapText="1"/>
      <protection/>
    </xf>
    <xf numFmtId="0" fontId="36" fillId="0" borderId="19" xfId="54" applyFont="1" applyBorder="1" applyAlignment="1">
      <alignment horizontal="justify" vertical="top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45" fillId="0" borderId="19" xfId="54" applyFont="1" applyBorder="1" applyAlignment="1">
      <alignment wrapText="1"/>
      <protection/>
    </xf>
    <xf numFmtId="208" fontId="39" fillId="0" borderId="10" xfId="54" applyNumberFormat="1" applyFont="1" applyBorder="1" applyAlignment="1">
      <alignment horizontal="right" vertical="top" wrapText="1"/>
      <protection/>
    </xf>
    <xf numFmtId="208" fontId="39" fillId="0" borderId="27" xfId="54" applyNumberFormat="1" applyFont="1" applyBorder="1" applyAlignment="1">
      <alignment horizontal="right" vertical="top" wrapText="1"/>
      <protection/>
    </xf>
    <xf numFmtId="208" fontId="39" fillId="0" borderId="28" xfId="54" applyNumberFormat="1" applyFont="1" applyBorder="1" applyAlignment="1">
      <alignment horizontal="right" vertical="top" wrapText="1"/>
      <protection/>
    </xf>
    <xf numFmtId="0" fontId="43" fillId="0" borderId="0" xfId="55" applyFont="1" applyAlignment="1">
      <alignment horizontal="left"/>
      <protection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4" fontId="1" fillId="0" borderId="10" xfId="55" applyNumberFormat="1" applyFont="1" applyFill="1" applyBorder="1" applyAlignment="1">
      <alignment horizontal="center" vertical="center" wrapText="1"/>
      <protection/>
    </xf>
    <xf numFmtId="4" fontId="10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justify" vertical="top" wrapText="1"/>
      <protection/>
    </xf>
    <xf numFmtId="0" fontId="16" fillId="0" borderId="10" xfId="55" applyFont="1" applyFill="1" applyBorder="1" applyAlignment="1">
      <alignment horizontal="justify" wrapText="1"/>
      <protection/>
    </xf>
    <xf numFmtId="206" fontId="5" fillId="0" borderId="10" xfId="55" applyNumberFormat="1" applyFont="1" applyFill="1" applyBorder="1" applyAlignment="1">
      <alignment horizontal="center" vertical="center" wrapText="1"/>
      <protection/>
    </xf>
    <xf numFmtId="206" fontId="19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justify" vertical="top" wrapText="1"/>
      <protection/>
    </xf>
    <xf numFmtId="0" fontId="14" fillId="0" borderId="10" xfId="55" applyFont="1" applyFill="1" applyBorder="1" applyAlignment="1">
      <alignment horizontal="justify" wrapText="1"/>
      <protection/>
    </xf>
    <xf numFmtId="206" fontId="3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justify" wrapText="1"/>
    </xf>
    <xf numFmtId="0" fontId="17" fillId="0" borderId="10" xfId="55" applyFont="1" applyFill="1" applyBorder="1" applyAlignment="1">
      <alignment horizontal="justify" wrapText="1"/>
      <protection/>
    </xf>
    <xf numFmtId="0" fontId="21" fillId="0" borderId="10" xfId="55" applyFont="1" applyFill="1" applyBorder="1" applyAlignment="1">
      <alignment horizontal="justify" wrapText="1"/>
      <protection/>
    </xf>
    <xf numFmtId="0" fontId="20" fillId="0" borderId="10" xfId="55" applyFont="1" applyFill="1" applyBorder="1" applyAlignment="1">
      <alignment horizontal="justify" wrapText="1"/>
      <protection/>
    </xf>
    <xf numFmtId="0" fontId="21" fillId="0" borderId="10" xfId="55" applyFont="1" applyFill="1" applyBorder="1" applyAlignment="1">
      <alignment horizontal="left" wrapText="1"/>
      <protection/>
    </xf>
    <xf numFmtId="0" fontId="24" fillId="0" borderId="10" xfId="55" applyFont="1" applyBorder="1" applyAlignment="1">
      <alignment horizontal="justify" wrapText="1"/>
      <protection/>
    </xf>
    <xf numFmtId="208" fontId="31" fillId="0" borderId="29" xfId="54" applyNumberFormat="1" applyFont="1" applyBorder="1" applyAlignment="1">
      <alignment horizontal="right" vertical="top" wrapText="1"/>
      <protection/>
    </xf>
    <xf numFmtId="0" fontId="31" fillId="0" borderId="19" xfId="54" applyFont="1" applyBorder="1" applyAlignment="1">
      <alignment horizontal="justify" vertical="top" wrapText="1"/>
      <protection/>
    </xf>
    <xf numFmtId="0" fontId="14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17" fillId="34" borderId="10" xfId="55" applyFont="1" applyFill="1" applyBorder="1" applyAlignment="1">
      <alignment horizontal="justify" wrapText="1"/>
      <protection/>
    </xf>
    <xf numFmtId="0" fontId="20" fillId="34" borderId="10" xfId="55" applyFont="1" applyFill="1" applyBorder="1" applyAlignment="1">
      <alignment horizontal="justify" wrapText="1"/>
      <protection/>
    </xf>
    <xf numFmtId="0" fontId="14" fillId="34" borderId="10" xfId="55" applyFont="1" applyFill="1" applyBorder="1" applyAlignment="1">
      <alignment horizontal="justify" vertical="top" wrapText="1"/>
      <protection/>
    </xf>
    <xf numFmtId="0" fontId="3" fillId="34" borderId="10" xfId="55" applyFont="1" applyFill="1" applyBorder="1" applyAlignment="1">
      <alignment horizontal="justify" wrapText="1"/>
      <protection/>
    </xf>
    <xf numFmtId="206" fontId="10" fillId="34" borderId="10" xfId="55" applyNumberFormat="1" applyFont="1" applyFill="1" applyBorder="1" applyAlignment="1">
      <alignment horizontal="center" vertical="center" wrapText="1"/>
      <protection/>
    </xf>
    <xf numFmtId="0" fontId="14" fillId="34" borderId="10" xfId="0" applyFont="1" applyFill="1" applyBorder="1" applyAlignment="1">
      <alignment horizontal="left" vertical="center"/>
    </xf>
    <xf numFmtId="0" fontId="14" fillId="34" borderId="10" xfId="55" applyFont="1" applyFill="1" applyBorder="1" applyAlignment="1">
      <alignment horizontal="justify" wrapText="1"/>
      <protection/>
    </xf>
    <xf numFmtId="206" fontId="3" fillId="34" borderId="10" xfId="55" applyNumberFormat="1" applyFont="1" applyFill="1" applyBorder="1" applyAlignment="1">
      <alignment horizontal="center" vertical="center" wrapText="1"/>
      <protection/>
    </xf>
    <xf numFmtId="208" fontId="34" fillId="0" borderId="30" xfId="54" applyNumberFormat="1" applyFont="1" applyBorder="1" applyAlignment="1">
      <alignment horizontal="right" vertical="top" wrapText="1"/>
      <protection/>
    </xf>
    <xf numFmtId="208" fontId="31" fillId="0" borderId="26" xfId="54" applyNumberFormat="1" applyFont="1" applyBorder="1" applyAlignment="1">
      <alignment horizontal="right" vertical="top" wrapText="1"/>
      <protection/>
    </xf>
    <xf numFmtId="208" fontId="31" fillId="0" borderId="20" xfId="54" applyNumberFormat="1" applyFont="1" applyBorder="1" applyAlignment="1">
      <alignment horizontal="right" vertical="top" wrapText="1"/>
      <protection/>
    </xf>
    <xf numFmtId="208" fontId="31" fillId="0" borderId="31" xfId="54" applyNumberFormat="1" applyFont="1" applyBorder="1" applyAlignment="1">
      <alignment horizontal="right" vertical="top" wrapText="1"/>
      <protection/>
    </xf>
    <xf numFmtId="208" fontId="31" fillId="0" borderId="27" xfId="54" applyNumberFormat="1" applyFont="1" applyBorder="1" applyAlignment="1">
      <alignment horizontal="right" vertical="top" wrapText="1"/>
      <protection/>
    </xf>
    <xf numFmtId="208" fontId="31" fillId="35" borderId="31" xfId="54" applyNumberFormat="1" applyFont="1" applyFill="1" applyBorder="1" applyAlignment="1">
      <alignment horizontal="right" vertical="top" wrapText="1"/>
      <protection/>
    </xf>
    <xf numFmtId="208" fontId="34" fillId="0" borderId="26" xfId="54" applyNumberFormat="1" applyFont="1" applyBorder="1" applyAlignment="1">
      <alignment vertical="top" wrapText="1"/>
      <protection/>
    </xf>
    <xf numFmtId="208" fontId="34" fillId="0" borderId="20" xfId="54" applyNumberFormat="1" applyFont="1" applyBorder="1" applyAlignment="1">
      <alignment vertical="top" wrapText="1"/>
      <protection/>
    </xf>
    <xf numFmtId="208" fontId="34" fillId="0" borderId="31" xfId="54" applyNumberFormat="1" applyFont="1" applyBorder="1" applyAlignment="1">
      <alignment vertical="top" wrapText="1"/>
      <protection/>
    </xf>
    <xf numFmtId="208" fontId="34" fillId="0" borderId="27" xfId="54" applyNumberFormat="1" applyFont="1" applyBorder="1" applyAlignment="1">
      <alignment vertical="top" wrapText="1"/>
      <protection/>
    </xf>
    <xf numFmtId="208" fontId="34" fillId="0" borderId="32" xfId="54" applyNumberFormat="1" applyFont="1" applyBorder="1" applyAlignment="1">
      <alignment horizontal="right" vertical="top" wrapText="1"/>
      <protection/>
    </xf>
    <xf numFmtId="208" fontId="39" fillId="0" borderId="33" xfId="54" applyNumberFormat="1" applyFont="1" applyBorder="1" applyAlignment="1">
      <alignment horizontal="right" vertical="top" wrapText="1"/>
      <protection/>
    </xf>
    <xf numFmtId="208" fontId="39" fillId="0" borderId="31" xfId="54" applyNumberFormat="1" applyFont="1" applyBorder="1" applyAlignment="1">
      <alignment horizontal="right" vertical="top" wrapText="1"/>
      <protection/>
    </xf>
    <xf numFmtId="208" fontId="34" fillId="0" borderId="20" xfId="54" applyNumberFormat="1" applyFont="1" applyBorder="1" applyAlignment="1">
      <alignment horizontal="right" vertical="top" wrapText="1"/>
      <protection/>
    </xf>
    <xf numFmtId="208" fontId="34" fillId="0" borderId="31" xfId="54" applyNumberFormat="1" applyFont="1" applyBorder="1" applyAlignment="1">
      <alignment horizontal="right" vertical="top" wrapText="1"/>
      <protection/>
    </xf>
    <xf numFmtId="208" fontId="31" fillId="0" borderId="33" xfId="54" applyNumberFormat="1" applyFont="1" applyBorder="1" applyAlignment="1">
      <alignment horizontal="right" vertical="top" wrapText="1"/>
      <protection/>
    </xf>
    <xf numFmtId="208" fontId="39" fillId="0" borderId="32" xfId="54" applyNumberFormat="1" applyFont="1" applyBorder="1" applyAlignment="1">
      <alignment horizontal="right" vertical="top" wrapText="1"/>
      <protection/>
    </xf>
    <xf numFmtId="208" fontId="40" fillId="0" borderId="26" xfId="54" applyNumberFormat="1" applyFont="1" applyBorder="1" applyAlignment="1">
      <alignment horizontal="right" vertical="top" wrapText="1"/>
      <protection/>
    </xf>
    <xf numFmtId="208" fontId="31" fillId="0" borderId="32" xfId="54" applyNumberFormat="1" applyFont="1" applyBorder="1" applyAlignment="1">
      <alignment horizontal="right" vertical="top" wrapText="1"/>
      <protection/>
    </xf>
    <xf numFmtId="208" fontId="40" fillId="0" borderId="20" xfId="54" applyNumberFormat="1" applyFont="1" applyBorder="1" applyAlignment="1">
      <alignment horizontal="right" vertical="top" wrapText="1"/>
      <protection/>
    </xf>
    <xf numFmtId="208" fontId="40" fillId="0" borderId="33" xfId="54" applyNumberFormat="1" applyFont="1" applyBorder="1" applyAlignment="1">
      <alignment horizontal="right" vertical="top" wrapText="1"/>
      <protection/>
    </xf>
    <xf numFmtId="208" fontId="40" fillId="0" borderId="31" xfId="54" applyNumberFormat="1" applyFont="1" applyBorder="1" applyAlignment="1">
      <alignment horizontal="right" vertical="top" wrapText="1"/>
      <protection/>
    </xf>
    <xf numFmtId="208" fontId="40" fillId="0" borderId="27" xfId="54" applyNumberFormat="1" applyFont="1" applyBorder="1" applyAlignment="1">
      <alignment horizontal="right" vertical="top" wrapText="1"/>
      <protection/>
    </xf>
    <xf numFmtId="208" fontId="40" fillId="0" borderId="26" xfId="54" applyNumberFormat="1" applyFont="1" applyBorder="1" applyAlignment="1">
      <alignment horizontal="right" vertical="top" wrapText="1"/>
      <protection/>
    </xf>
    <xf numFmtId="208" fontId="34" fillId="0" borderId="29" xfId="54" applyNumberFormat="1" applyFont="1" applyBorder="1" applyAlignment="1">
      <alignment horizontal="right" vertical="top" wrapText="1"/>
      <protection/>
    </xf>
    <xf numFmtId="208" fontId="31" fillId="0" borderId="31" xfId="54" applyNumberFormat="1" applyFont="1" applyBorder="1" applyAlignment="1">
      <alignment horizontal="right" vertical="top" wrapText="1"/>
      <protection/>
    </xf>
    <xf numFmtId="208" fontId="31" fillId="0" borderId="32" xfId="54" applyNumberFormat="1" applyFont="1" applyBorder="1" applyAlignment="1">
      <alignment horizontal="right" vertical="top" wrapText="1"/>
      <protection/>
    </xf>
    <xf numFmtId="208" fontId="34" fillId="0" borderId="33" xfId="54" applyNumberFormat="1" applyFont="1" applyBorder="1" applyAlignment="1">
      <alignment horizontal="right" vertical="top" wrapText="1"/>
      <protection/>
    </xf>
    <xf numFmtId="208" fontId="34" fillId="0" borderId="34" xfId="54" applyNumberFormat="1" applyFont="1" applyBorder="1" applyAlignment="1">
      <alignment horizontal="right" vertical="top" wrapText="1"/>
      <protection/>
    </xf>
    <xf numFmtId="208" fontId="39" fillId="0" borderId="35" xfId="54" applyNumberFormat="1" applyFont="1" applyBorder="1" applyAlignment="1">
      <alignment horizontal="right" vertical="top" wrapText="1"/>
      <protection/>
    </xf>
    <xf numFmtId="208" fontId="31" fillId="0" borderId="36" xfId="54" applyNumberFormat="1" applyFont="1" applyBorder="1" applyAlignment="1">
      <alignment horizontal="right" vertical="top" wrapText="1"/>
      <protection/>
    </xf>
    <xf numFmtId="208" fontId="31" fillId="0" borderId="37" xfId="54" applyNumberFormat="1" applyFont="1" applyBorder="1" applyAlignment="1">
      <alignment horizontal="right" vertical="top" wrapText="1"/>
      <protection/>
    </xf>
    <xf numFmtId="208" fontId="31" fillId="0" borderId="38" xfId="54" applyNumberFormat="1" applyFont="1" applyBorder="1" applyAlignment="1">
      <alignment horizontal="right" vertical="top" wrapText="1"/>
      <protection/>
    </xf>
    <xf numFmtId="208" fontId="31" fillId="0" borderId="39" xfId="54" applyNumberFormat="1" applyFont="1" applyBorder="1" applyAlignment="1">
      <alignment horizontal="right" vertical="top" wrapText="1"/>
      <protection/>
    </xf>
    <xf numFmtId="208" fontId="31" fillId="0" borderId="40" xfId="54" applyNumberFormat="1" applyFont="1" applyBorder="1" applyAlignment="1">
      <alignment horizontal="right" vertical="top" wrapText="1"/>
      <protection/>
    </xf>
    <xf numFmtId="208" fontId="31" fillId="0" borderId="14" xfId="54" applyNumberFormat="1" applyFont="1" applyBorder="1" applyAlignment="1">
      <alignment horizontal="right" vertical="top" wrapText="1"/>
      <protection/>
    </xf>
    <xf numFmtId="208" fontId="31" fillId="0" borderId="41" xfId="54" applyNumberFormat="1" applyFont="1" applyBorder="1" applyAlignment="1">
      <alignment horizontal="right" vertical="top" wrapText="1"/>
      <protection/>
    </xf>
    <xf numFmtId="208" fontId="31" fillId="0" borderId="0" xfId="54" applyNumberFormat="1" applyFont="1" applyBorder="1" applyAlignment="1">
      <alignment horizontal="right" vertical="top" wrapText="1"/>
      <protection/>
    </xf>
    <xf numFmtId="0" fontId="0" fillId="0" borderId="10" xfId="0" applyBorder="1" applyAlignment="1">
      <alignment horizontal="center" vertical="distributed"/>
    </xf>
    <xf numFmtId="0" fontId="50" fillId="0" borderId="10" xfId="0" applyFont="1" applyBorder="1" applyAlignment="1">
      <alignment horizontal="center" vertical="distributed"/>
    </xf>
    <xf numFmtId="0" fontId="52" fillId="0" borderId="0" xfId="0" applyFont="1" applyAlignment="1">
      <alignment/>
    </xf>
    <xf numFmtId="223" fontId="0" fillId="0" borderId="10" xfId="0" applyNumberFormat="1" applyBorder="1" applyAlignment="1">
      <alignment/>
    </xf>
    <xf numFmtId="0" fontId="4" fillId="0" borderId="10" xfId="54" applyFont="1" applyFill="1" applyBorder="1" applyAlignment="1">
      <alignment horizontal="left" vertical="distributed" wrapText="1"/>
      <protection/>
    </xf>
    <xf numFmtId="0" fontId="47" fillId="0" borderId="10" xfId="0" applyFont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left" vertical="distributed"/>
    </xf>
    <xf numFmtId="0" fontId="56" fillId="0" borderId="19" xfId="54" applyFont="1" applyBorder="1" applyAlignment="1">
      <alignment horizontal="left" vertical="distributed" wrapText="1"/>
      <protection/>
    </xf>
    <xf numFmtId="0" fontId="51" fillId="0" borderId="10" xfId="0" applyFont="1" applyBorder="1" applyAlignment="1">
      <alignment vertical="justify"/>
    </xf>
    <xf numFmtId="0" fontId="51" fillId="0" borderId="10" xfId="0" applyFont="1" applyBorder="1" applyAlignment="1">
      <alignment horizontal="left" vertical="distributed"/>
    </xf>
    <xf numFmtId="0" fontId="57" fillId="0" borderId="19" xfId="54" applyFont="1" applyBorder="1" applyAlignment="1">
      <alignment horizontal="left" vertical="distributed" wrapText="1"/>
      <protection/>
    </xf>
    <xf numFmtId="0" fontId="58" fillId="0" borderId="19" xfId="54" applyFont="1" applyBorder="1" applyAlignment="1">
      <alignment horizontal="left" vertical="distributed" wrapText="1"/>
      <protection/>
    </xf>
    <xf numFmtId="0" fontId="53" fillId="0" borderId="0" xfId="0" applyFont="1" applyAlignment="1">
      <alignment horizontal="center"/>
    </xf>
    <xf numFmtId="0" fontId="16" fillId="0" borderId="10" xfId="0" applyFont="1" applyFill="1" applyBorder="1" applyAlignment="1">
      <alignment horizontal="justify" wrapText="1"/>
    </xf>
    <xf numFmtId="172" fontId="60" fillId="0" borderId="0" xfId="55" applyNumberFormat="1" applyFont="1">
      <alignment/>
      <protection/>
    </xf>
    <xf numFmtId="0" fontId="60" fillId="0" borderId="0" xfId="55" applyFont="1">
      <alignment/>
      <protection/>
    </xf>
    <xf numFmtId="0" fontId="0" fillId="0" borderId="10" xfId="0" applyBorder="1" applyAlignment="1">
      <alignment horizontal="center" vertical="justify"/>
    </xf>
    <xf numFmtId="221" fontId="1" fillId="0" borderId="10" xfId="55" applyNumberFormat="1" applyFont="1" applyBorder="1" applyAlignment="1">
      <alignment horizontal="center" vertical="center" wrapText="1"/>
      <protection/>
    </xf>
    <xf numFmtId="221" fontId="3" fillId="0" borderId="10" xfId="55" applyNumberFormat="1" applyFont="1" applyBorder="1" applyAlignment="1">
      <alignment horizontal="center" vertical="center" wrapText="1"/>
      <protection/>
    </xf>
    <xf numFmtId="221" fontId="6" fillId="0" borderId="10" xfId="55" applyNumberFormat="1" applyFont="1" applyFill="1" applyBorder="1" applyAlignment="1">
      <alignment horizontal="center" vertical="center" wrapText="1"/>
      <protection/>
    </xf>
    <xf numFmtId="221" fontId="1" fillId="0" borderId="10" xfId="55" applyNumberFormat="1" applyFont="1" applyFill="1" applyBorder="1" applyAlignment="1">
      <alignment horizontal="center" vertical="center" wrapText="1"/>
      <protection/>
    </xf>
    <xf numFmtId="221" fontId="18" fillId="0" borderId="10" xfId="55" applyNumberFormat="1" applyFont="1" applyBorder="1" applyAlignment="1">
      <alignment horizontal="center" vertical="center" wrapText="1"/>
      <protection/>
    </xf>
    <xf numFmtId="0" fontId="61" fillId="0" borderId="0" xfId="55" applyFont="1">
      <alignment/>
      <protection/>
    </xf>
    <xf numFmtId="49" fontId="61" fillId="0" borderId="0" xfId="55" applyNumberFormat="1" applyFont="1">
      <alignment/>
      <protection/>
    </xf>
    <xf numFmtId="0" fontId="0" fillId="0" borderId="12" xfId="0" applyBorder="1" applyAlignment="1">
      <alignment/>
    </xf>
    <xf numFmtId="0" fontId="0" fillId="0" borderId="42" xfId="0" applyBorder="1" applyAlignment="1">
      <alignment horizontal="center"/>
    </xf>
    <xf numFmtId="0" fontId="47" fillId="0" borderId="43" xfId="0" applyFont="1" applyBorder="1" applyAlignment="1">
      <alignment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0" fontId="32" fillId="0" borderId="44" xfId="54" applyFont="1" applyBorder="1" applyAlignment="1">
      <alignment horizontal="center" vertical="center" wrapText="1"/>
      <protection/>
    </xf>
    <xf numFmtId="49" fontId="4" fillId="0" borderId="19" xfId="54" applyNumberFormat="1" applyFont="1" applyFill="1" applyBorder="1" applyAlignment="1">
      <alignment horizontal="left" vertical="top"/>
      <protection/>
    </xf>
    <xf numFmtId="0" fontId="0" fillId="0" borderId="11" xfId="0" applyBorder="1" applyAlignment="1">
      <alignment/>
    </xf>
    <xf numFmtId="0" fontId="62" fillId="0" borderId="19" xfId="54" applyFont="1" applyBorder="1" applyAlignment="1">
      <alignment horizontal="justify" vertical="top" wrapText="1"/>
      <protection/>
    </xf>
    <xf numFmtId="0" fontId="0" fillId="0" borderId="0" xfId="0" applyBorder="1" applyAlignment="1">
      <alignment vertical="justify"/>
    </xf>
    <xf numFmtId="0" fontId="3" fillId="0" borderId="10" xfId="0" applyFont="1" applyFill="1" applyBorder="1" applyAlignment="1">
      <alignment horizontal="justify" wrapText="1"/>
    </xf>
    <xf numFmtId="0" fontId="15" fillId="34" borderId="10" xfId="55" applyFont="1" applyFill="1" applyBorder="1" applyAlignment="1">
      <alignment horizontal="justify" wrapText="1"/>
      <protection/>
    </xf>
    <xf numFmtId="0" fontId="3" fillId="0" borderId="10" xfId="55" applyFont="1" applyFill="1" applyBorder="1" applyAlignment="1">
      <alignment horizontal="justify" wrapText="1"/>
      <protection/>
    </xf>
    <xf numFmtId="0" fontId="12" fillId="0" borderId="0" xfId="43" applyFont="1" applyAlignment="1" applyProtection="1">
      <alignment horizontal="center"/>
      <protection/>
    </xf>
    <xf numFmtId="0" fontId="14" fillId="0" borderId="11" xfId="55" applyFont="1" applyBorder="1" applyAlignment="1">
      <alignment horizontal="center" vertical="center" wrapText="1"/>
      <protection/>
    </xf>
    <xf numFmtId="0" fontId="14" fillId="0" borderId="12" xfId="55" applyFont="1" applyBorder="1" applyAlignment="1">
      <alignment horizontal="center" vertical="center" wrapText="1"/>
      <protection/>
    </xf>
    <xf numFmtId="0" fontId="14" fillId="0" borderId="43" xfId="55" applyFont="1" applyBorder="1" applyAlignment="1">
      <alignment horizontal="center" wrapText="1"/>
      <protection/>
    </xf>
    <xf numFmtId="0" fontId="14" fillId="0" borderId="15" xfId="55" applyFont="1" applyBorder="1" applyAlignment="1">
      <alignment horizontal="center" wrapText="1"/>
      <protection/>
    </xf>
    <xf numFmtId="0" fontId="28" fillId="0" borderId="0" xfId="54" applyFont="1" applyAlignment="1">
      <alignment horizontal="justify"/>
      <protection/>
    </xf>
    <xf numFmtId="0" fontId="28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33" fillId="0" borderId="45" xfId="54" applyFont="1" applyBorder="1" applyAlignment="1">
      <alignment horizontal="center" vertical="center" wrapText="1"/>
      <protection/>
    </xf>
    <xf numFmtId="0" fontId="33" fillId="0" borderId="12" xfId="54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horizontal="center" vertical="justify" wrapText="1"/>
      <protection/>
    </xf>
    <xf numFmtId="0" fontId="36" fillId="0" borderId="45" xfId="54" applyFont="1" applyBorder="1" applyAlignment="1">
      <alignment horizontal="center" vertical="justify" wrapText="1"/>
      <protection/>
    </xf>
    <xf numFmtId="0" fontId="36" fillId="0" borderId="12" xfId="54" applyFont="1" applyBorder="1" applyAlignment="1">
      <alignment horizontal="center" vertical="justify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 wrapText="1"/>
      <protection/>
    </xf>
    <xf numFmtId="0" fontId="31" fillId="0" borderId="45" xfId="54" applyFont="1" applyBorder="1" applyAlignment="1">
      <alignment horizontal="center" vertical="center" wrapText="1"/>
      <protection/>
    </xf>
    <xf numFmtId="0" fontId="31" fillId="0" borderId="12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31" fillId="0" borderId="43" xfId="54" applyFont="1" applyBorder="1" applyAlignment="1">
      <alignment horizontal="center" vertical="center" wrapText="1"/>
      <protection/>
    </xf>
    <xf numFmtId="0" fontId="31" fillId="0" borderId="15" xfId="54" applyFont="1" applyBorder="1" applyAlignment="1">
      <alignment horizontal="center" vertical="center" wrapText="1"/>
      <protection/>
    </xf>
    <xf numFmtId="0" fontId="48" fillId="0" borderId="46" xfId="54" applyFont="1" applyBorder="1" applyAlignment="1">
      <alignment horizontal="center" vertical="center" wrapText="1"/>
      <protection/>
    </xf>
    <xf numFmtId="0" fontId="48" fillId="0" borderId="47" xfId="54" applyFont="1" applyBorder="1" applyAlignment="1">
      <alignment horizontal="center" vertical="center" wrapText="1"/>
      <protection/>
    </xf>
    <xf numFmtId="0" fontId="48" fillId="0" borderId="25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wrapText="1"/>
      <protection/>
    </xf>
    <xf numFmtId="0" fontId="32" fillId="0" borderId="43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justify"/>
    </xf>
    <xf numFmtId="0" fontId="54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distributed"/>
    </xf>
    <xf numFmtId="0" fontId="50" fillId="0" borderId="12" xfId="0" applyFont="1" applyBorder="1" applyAlignment="1">
      <alignment horizontal="center" vertical="distributed"/>
    </xf>
    <xf numFmtId="0" fontId="51" fillId="0" borderId="11" xfId="0" applyFont="1" applyBorder="1" applyAlignment="1">
      <alignment horizontal="center" vertical="distributed"/>
    </xf>
    <xf numFmtId="0" fontId="51" fillId="0" borderId="12" xfId="0" applyFont="1" applyBorder="1" applyAlignment="1">
      <alignment horizontal="center" vertical="distributed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distributed" vertical="distributed"/>
    </xf>
    <xf numFmtId="0" fontId="0" fillId="0" borderId="45" xfId="0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justify" textRotation="90"/>
    </xf>
    <xf numFmtId="0" fontId="0" fillId="0" borderId="12" xfId="0" applyBorder="1" applyAlignment="1">
      <alignment horizontal="center" vertical="justify" textRotation="90"/>
    </xf>
    <xf numFmtId="0" fontId="0" fillId="0" borderId="11" xfId="0" applyBorder="1" applyAlignment="1">
      <alignment horizontal="center" vertical="distributed" textRotation="90"/>
    </xf>
    <xf numFmtId="0" fontId="0" fillId="0" borderId="45" xfId="0" applyBorder="1" applyAlignment="1">
      <alignment horizontal="center" vertical="distributed" textRotation="90"/>
    </xf>
    <xf numFmtId="0" fontId="0" fillId="0" borderId="12" xfId="0" applyBorder="1" applyAlignment="1">
      <alignment horizontal="center" vertical="distributed" textRotation="90"/>
    </xf>
    <xf numFmtId="0" fontId="51" fillId="0" borderId="43" xfId="0" applyFont="1" applyBorder="1" applyAlignment="1">
      <alignment horizontal="center" vertical="distributed"/>
    </xf>
    <xf numFmtId="0" fontId="51" fillId="0" borderId="15" xfId="0" applyFont="1" applyBorder="1" applyAlignment="1">
      <alignment horizontal="center" vertical="distributed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10" fillId="0" borderId="0" xfId="55" applyFont="1" applyAlignment="1">
      <alignment horizontal="justify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Бюджет 04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 Бюджет 2005" xfId="54"/>
    <cellStyle name="Обычный_Бюджет 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zoomScaleSheetLayoutView="100" zoomScalePageLayoutView="0" workbookViewId="0" topLeftCell="A1">
      <selection activeCell="B13" sqref="B13"/>
    </sheetView>
  </sheetViews>
  <sheetFormatPr defaultColWidth="10.625" defaultRowHeight="12.75"/>
  <cols>
    <col min="1" max="1" width="11.00390625" style="7" customWidth="1"/>
    <col min="2" max="2" width="50.00390625" style="7" customWidth="1"/>
    <col min="3" max="3" width="12.875" style="7" customWidth="1"/>
    <col min="4" max="4" width="10.375" style="7" customWidth="1"/>
    <col min="5" max="5" width="10.875" style="7" bestFit="1" customWidth="1"/>
    <col min="6" max="6" width="13.625" style="7" customWidth="1"/>
    <col min="7" max="7" width="10.875" style="7" bestFit="1" customWidth="1"/>
    <col min="8" max="16384" width="10.625" style="7" customWidth="1"/>
  </cols>
  <sheetData>
    <row r="1" spans="1:6" ht="14.25">
      <c r="A1" s="79"/>
      <c r="B1" s="5"/>
      <c r="C1" s="5"/>
      <c r="D1" s="79" t="s">
        <v>252</v>
      </c>
      <c r="F1" s="5"/>
    </row>
    <row r="2" spans="1:5" ht="14.25">
      <c r="A2" s="79"/>
      <c r="B2" s="5"/>
      <c r="C2" s="5"/>
      <c r="D2" s="79" t="s">
        <v>164</v>
      </c>
      <c r="E2" s="5"/>
    </row>
    <row r="3" spans="1:6" ht="15">
      <c r="A3" s="79"/>
      <c r="B3" s="8"/>
      <c r="D3" s="114" t="s">
        <v>284</v>
      </c>
      <c r="E3" s="79"/>
      <c r="F3" s="5"/>
    </row>
    <row r="4" spans="1:6" ht="18">
      <c r="A4" s="220" t="s">
        <v>256</v>
      </c>
      <c r="B4" s="220"/>
      <c r="C4" s="220"/>
      <c r="D4" s="220"/>
      <c r="E4" s="220"/>
      <c r="F4" s="220"/>
    </row>
    <row r="5" spans="1:6" ht="12.75">
      <c r="A5" s="5"/>
      <c r="B5" s="5"/>
      <c r="C5" s="5"/>
      <c r="D5" s="5"/>
      <c r="E5" s="9"/>
      <c r="F5" s="6" t="s">
        <v>20</v>
      </c>
    </row>
    <row r="6" spans="1:6" ht="12.75">
      <c r="A6" s="10"/>
      <c r="B6" s="221" t="s">
        <v>21</v>
      </c>
      <c r="C6" s="221" t="s">
        <v>0</v>
      </c>
      <c r="D6" s="223" t="s">
        <v>17</v>
      </c>
      <c r="E6" s="224"/>
      <c r="F6" s="221" t="s">
        <v>22</v>
      </c>
    </row>
    <row r="7" spans="1:6" ht="36">
      <c r="A7" s="11" t="s">
        <v>23</v>
      </c>
      <c r="B7" s="222"/>
      <c r="C7" s="222"/>
      <c r="D7" s="12" t="s">
        <v>22</v>
      </c>
      <c r="E7" s="12" t="s">
        <v>24</v>
      </c>
      <c r="F7" s="222"/>
    </row>
    <row r="8" spans="1:6" ht="12.75">
      <c r="A8" s="13">
        <v>1</v>
      </c>
      <c r="B8" s="14">
        <v>2</v>
      </c>
      <c r="C8" s="13">
        <v>3</v>
      </c>
      <c r="D8" s="13">
        <v>4</v>
      </c>
      <c r="E8" s="13">
        <v>5</v>
      </c>
      <c r="F8" s="13" t="s">
        <v>25</v>
      </c>
    </row>
    <row r="9" spans="1:7" ht="12.75">
      <c r="A9" s="36">
        <v>10000000</v>
      </c>
      <c r="B9" s="37" t="s">
        <v>26</v>
      </c>
      <c r="C9" s="203">
        <f>C10+C21+C27+C40</f>
        <v>14291.3</v>
      </c>
      <c r="D9" s="203">
        <f>D17+D40+D52</f>
        <v>511.70000000000005</v>
      </c>
      <c r="E9" s="38" t="s">
        <v>143</v>
      </c>
      <c r="F9" s="203">
        <f>C9+D9</f>
        <v>14803</v>
      </c>
      <c r="G9" s="15"/>
    </row>
    <row r="10" spans="1:8" ht="24">
      <c r="A10" s="88">
        <v>11000000</v>
      </c>
      <c r="B10" s="89" t="s">
        <v>311</v>
      </c>
      <c r="C10" s="204">
        <f>C11+C16</f>
        <v>10905</v>
      </c>
      <c r="D10" s="90" t="s">
        <v>143</v>
      </c>
      <c r="E10" s="90" t="s">
        <v>143</v>
      </c>
      <c r="F10" s="204">
        <f>C10</f>
        <v>10905</v>
      </c>
      <c r="G10" s="15"/>
      <c r="H10" s="35"/>
    </row>
    <row r="11" spans="1:7" ht="12.75">
      <c r="A11" s="36">
        <v>11010000</v>
      </c>
      <c r="B11" s="119" t="s">
        <v>171</v>
      </c>
      <c r="C11" s="203">
        <f>C12+C13+C14+C15</f>
        <v>10905</v>
      </c>
      <c r="D11" s="120" t="s">
        <v>143</v>
      </c>
      <c r="E11" s="120" t="s">
        <v>143</v>
      </c>
      <c r="F11" s="203">
        <f aca="true" t="shared" si="0" ref="F11:F16">C11</f>
        <v>10905</v>
      </c>
      <c r="G11" s="15"/>
    </row>
    <row r="12" spans="1:7" ht="12.75">
      <c r="A12" s="122">
        <v>11010100</v>
      </c>
      <c r="B12" s="123" t="s">
        <v>172</v>
      </c>
      <c r="C12" s="117">
        <v>10650</v>
      </c>
      <c r="D12" s="124"/>
      <c r="E12" s="124"/>
      <c r="F12" s="24">
        <f t="shared" si="0"/>
        <v>10650</v>
      </c>
      <c r="G12" s="15"/>
    </row>
    <row r="13" spans="1:7" ht="24.75" customHeight="1">
      <c r="A13" s="122">
        <v>11010800</v>
      </c>
      <c r="B13" s="219" t="s">
        <v>198</v>
      </c>
      <c r="C13" s="24">
        <v>185</v>
      </c>
      <c r="D13" s="124"/>
      <c r="E13" s="124"/>
      <c r="F13" s="24">
        <f t="shared" si="0"/>
        <v>185</v>
      </c>
      <c r="G13" s="15"/>
    </row>
    <row r="14" spans="1:7" ht="35.25" customHeight="1">
      <c r="A14" s="122">
        <v>11011200</v>
      </c>
      <c r="B14" s="219" t="s">
        <v>257</v>
      </c>
      <c r="C14" s="24">
        <v>9</v>
      </c>
      <c r="D14" s="124"/>
      <c r="E14" s="124"/>
      <c r="F14" s="24">
        <f t="shared" si="0"/>
        <v>9</v>
      </c>
      <c r="G14" s="15"/>
    </row>
    <row r="15" spans="1:7" ht="32.25" customHeight="1">
      <c r="A15" s="122">
        <v>11011400</v>
      </c>
      <c r="B15" s="219" t="s">
        <v>312</v>
      </c>
      <c r="C15" s="24">
        <v>61</v>
      </c>
      <c r="D15" s="124"/>
      <c r="E15" s="124"/>
      <c r="F15" s="24">
        <f t="shared" si="0"/>
        <v>61</v>
      </c>
      <c r="G15" s="15"/>
    </row>
    <row r="16" spans="1:7" ht="21" customHeight="1" hidden="1">
      <c r="A16" s="36">
        <v>11020200</v>
      </c>
      <c r="B16" s="119" t="s">
        <v>196</v>
      </c>
      <c r="C16" s="38"/>
      <c r="D16" s="120"/>
      <c r="E16" s="120"/>
      <c r="F16" s="38">
        <f t="shared" si="0"/>
        <v>0</v>
      </c>
      <c r="G16" s="15"/>
    </row>
    <row r="17" spans="1:7" ht="12.75">
      <c r="A17" s="88">
        <v>12000000</v>
      </c>
      <c r="B17" s="89" t="s">
        <v>29</v>
      </c>
      <c r="C17" s="90"/>
      <c r="D17" s="90">
        <f>D18</f>
        <v>5.5</v>
      </c>
      <c r="E17" s="121" t="s">
        <v>143</v>
      </c>
      <c r="F17" s="90">
        <f>C17+D17</f>
        <v>5.5</v>
      </c>
      <c r="G17" s="15"/>
    </row>
    <row r="18" spans="1:7" ht="12" customHeight="1">
      <c r="A18" s="122">
        <v>12030000</v>
      </c>
      <c r="B18" s="143" t="s">
        <v>210</v>
      </c>
      <c r="C18" s="124" t="s">
        <v>143</v>
      </c>
      <c r="D18" s="24">
        <f>D19+D20</f>
        <v>5.5</v>
      </c>
      <c r="E18" s="24" t="s">
        <v>143</v>
      </c>
      <c r="F18" s="24">
        <f>D18</f>
        <v>5.5</v>
      </c>
      <c r="G18" s="15"/>
    </row>
    <row r="19" spans="1:7" ht="24">
      <c r="A19" s="142">
        <v>12030100</v>
      </c>
      <c r="B19" s="143" t="s">
        <v>313</v>
      </c>
      <c r="C19" s="144" t="s">
        <v>143</v>
      </c>
      <c r="D19" s="141">
        <v>1.5</v>
      </c>
      <c r="E19" s="24" t="s">
        <v>143</v>
      </c>
      <c r="F19" s="24">
        <f>D19</f>
        <v>1.5</v>
      </c>
      <c r="G19" s="15"/>
    </row>
    <row r="20" spans="1:7" ht="21.75" customHeight="1">
      <c r="A20" s="142">
        <v>12030200</v>
      </c>
      <c r="B20" s="143" t="s">
        <v>314</v>
      </c>
      <c r="C20" s="144" t="s">
        <v>143</v>
      </c>
      <c r="D20" s="141">
        <v>4</v>
      </c>
      <c r="E20" s="24" t="s">
        <v>143</v>
      </c>
      <c r="F20" s="24">
        <f>D20</f>
        <v>4</v>
      </c>
      <c r="G20" s="15"/>
    </row>
    <row r="21" spans="1:7" ht="24">
      <c r="A21" s="88">
        <v>13000000</v>
      </c>
      <c r="B21" s="119" t="s">
        <v>30</v>
      </c>
      <c r="C21" s="38">
        <f>C22</f>
        <v>3275</v>
      </c>
      <c r="D21" s="124" t="s">
        <v>143</v>
      </c>
      <c r="E21" s="124" t="s">
        <v>143</v>
      </c>
      <c r="F21" s="24">
        <f aca="true" t="shared" si="1" ref="F21:F28">C21</f>
        <v>3275</v>
      </c>
      <c r="G21" s="15"/>
    </row>
    <row r="22" spans="1:7" ht="12.75">
      <c r="A22" s="36">
        <v>13050000</v>
      </c>
      <c r="B22" s="127" t="s">
        <v>1</v>
      </c>
      <c r="C22" s="38">
        <f>SUM(C23:C26)</f>
        <v>3275</v>
      </c>
      <c r="D22" s="120" t="s">
        <v>143</v>
      </c>
      <c r="E22" s="120" t="s">
        <v>143</v>
      </c>
      <c r="F22" s="38">
        <f t="shared" si="1"/>
        <v>3275</v>
      </c>
      <c r="G22" s="15"/>
    </row>
    <row r="23" spans="1:7" ht="12.75">
      <c r="A23" s="125">
        <v>13050100</v>
      </c>
      <c r="B23" s="126" t="s">
        <v>2</v>
      </c>
      <c r="C23" s="24">
        <v>570</v>
      </c>
      <c r="D23" s="124" t="s">
        <v>143</v>
      </c>
      <c r="E23" s="124" t="s">
        <v>143</v>
      </c>
      <c r="F23" s="24">
        <f t="shared" si="1"/>
        <v>570</v>
      </c>
      <c r="G23" s="15"/>
    </row>
    <row r="24" spans="1:7" ht="12.75">
      <c r="A24" s="125">
        <v>13050200</v>
      </c>
      <c r="B24" s="126" t="s">
        <v>199</v>
      </c>
      <c r="C24" s="24">
        <v>2300</v>
      </c>
      <c r="D24" s="124" t="s">
        <v>143</v>
      </c>
      <c r="E24" s="124" t="s">
        <v>143</v>
      </c>
      <c r="F24" s="24">
        <f t="shared" si="1"/>
        <v>2300</v>
      </c>
      <c r="G24" s="15"/>
    </row>
    <row r="25" spans="1:7" ht="12.75">
      <c r="A25" s="125">
        <v>13050300</v>
      </c>
      <c r="B25" s="126" t="s">
        <v>3</v>
      </c>
      <c r="C25" s="24">
        <v>45</v>
      </c>
      <c r="D25" s="124" t="s">
        <v>143</v>
      </c>
      <c r="E25" s="124" t="s">
        <v>143</v>
      </c>
      <c r="F25" s="24">
        <f t="shared" si="1"/>
        <v>45</v>
      </c>
      <c r="G25" s="15"/>
    </row>
    <row r="26" spans="1:7" ht="12.75">
      <c r="A26" s="125">
        <v>13050500</v>
      </c>
      <c r="B26" s="126" t="s">
        <v>200</v>
      </c>
      <c r="C26" s="24">
        <v>360</v>
      </c>
      <c r="D26" s="124" t="s">
        <v>143</v>
      </c>
      <c r="E26" s="124" t="s">
        <v>143</v>
      </c>
      <c r="F26" s="24">
        <f t="shared" si="1"/>
        <v>360</v>
      </c>
      <c r="G26" s="15"/>
    </row>
    <row r="27" spans="1:7" ht="12.75" hidden="1">
      <c r="A27" s="88">
        <v>14000000</v>
      </c>
      <c r="B27" s="128" t="s">
        <v>31</v>
      </c>
      <c r="C27" s="116">
        <f>C28+C29+C30+C31</f>
        <v>0</v>
      </c>
      <c r="D27" s="124" t="s">
        <v>143</v>
      </c>
      <c r="E27" s="124" t="s">
        <v>143</v>
      </c>
      <c r="F27" s="117">
        <f t="shared" si="1"/>
        <v>0</v>
      </c>
      <c r="G27" s="15"/>
    </row>
    <row r="28" spans="1:7" ht="12.75" hidden="1">
      <c r="A28" s="122">
        <v>14060100</v>
      </c>
      <c r="B28" s="129" t="s">
        <v>163</v>
      </c>
      <c r="C28" s="24"/>
      <c r="D28" s="124" t="s">
        <v>143</v>
      </c>
      <c r="E28" s="124" t="s">
        <v>143</v>
      </c>
      <c r="F28" s="24">
        <f t="shared" si="1"/>
        <v>0</v>
      </c>
      <c r="G28" s="15"/>
    </row>
    <row r="29" spans="1:7" ht="0.75" customHeight="1" hidden="1">
      <c r="A29" s="122">
        <v>14060200</v>
      </c>
      <c r="B29" s="129" t="s">
        <v>32</v>
      </c>
      <c r="C29" s="24"/>
      <c r="D29" s="124" t="s">
        <v>143</v>
      </c>
      <c r="E29" s="124" t="s">
        <v>143</v>
      </c>
      <c r="F29" s="24"/>
      <c r="G29" s="15"/>
    </row>
    <row r="30" spans="1:7" ht="60" hidden="1">
      <c r="A30" s="122">
        <v>14060300</v>
      </c>
      <c r="B30" s="123" t="s">
        <v>33</v>
      </c>
      <c r="C30" s="24"/>
      <c r="D30" s="124" t="s">
        <v>143</v>
      </c>
      <c r="E30" s="124" t="s">
        <v>143</v>
      </c>
      <c r="F30" s="24">
        <f>C30</f>
        <v>0</v>
      </c>
      <c r="G30" s="15"/>
    </row>
    <row r="31" spans="1:7" ht="23.25" customHeight="1" hidden="1">
      <c r="A31" s="36">
        <v>14070000</v>
      </c>
      <c r="B31" s="127" t="s">
        <v>34</v>
      </c>
      <c r="C31" s="38">
        <f>SUM(C32:C39)</f>
        <v>0</v>
      </c>
      <c r="D31" s="120" t="s">
        <v>143</v>
      </c>
      <c r="E31" s="38" t="s">
        <v>143</v>
      </c>
      <c r="F31" s="115">
        <f>C31</f>
        <v>0</v>
      </c>
      <c r="G31" s="15"/>
    </row>
    <row r="32" spans="1:7" ht="36" hidden="1">
      <c r="A32" s="134">
        <v>14070100</v>
      </c>
      <c r="B32" s="135" t="s">
        <v>4</v>
      </c>
      <c r="C32" s="78"/>
      <c r="D32" s="124" t="s">
        <v>143</v>
      </c>
      <c r="E32" s="124" t="s">
        <v>143</v>
      </c>
      <c r="F32" s="117">
        <f>C32</f>
        <v>0</v>
      </c>
      <c r="G32" s="15"/>
    </row>
    <row r="33" spans="1:7" ht="34.5" customHeight="1" hidden="1">
      <c r="A33" s="134">
        <v>14070200</v>
      </c>
      <c r="B33" s="135" t="s">
        <v>5</v>
      </c>
      <c r="C33" s="78"/>
      <c r="D33" s="124" t="s">
        <v>143</v>
      </c>
      <c r="E33" s="124" t="s">
        <v>143</v>
      </c>
      <c r="F33" s="117">
        <f aca="true" t="shared" si="2" ref="F33:F39">C33</f>
        <v>0</v>
      </c>
      <c r="G33" s="15"/>
    </row>
    <row r="34" spans="1:7" ht="34.5" customHeight="1" hidden="1">
      <c r="A34" s="134">
        <v>14070500</v>
      </c>
      <c r="B34" s="135" t="s">
        <v>6</v>
      </c>
      <c r="C34" s="78"/>
      <c r="D34" s="124" t="s">
        <v>143</v>
      </c>
      <c r="E34" s="124" t="s">
        <v>143</v>
      </c>
      <c r="F34" s="117">
        <f t="shared" si="2"/>
        <v>0</v>
      </c>
      <c r="G34" s="15"/>
    </row>
    <row r="35" spans="1:7" ht="33.75" customHeight="1" hidden="1">
      <c r="A35" s="134">
        <v>14070600</v>
      </c>
      <c r="B35" s="135" t="s">
        <v>7</v>
      </c>
      <c r="C35" s="78"/>
      <c r="D35" s="124" t="s">
        <v>143</v>
      </c>
      <c r="E35" s="124" t="s">
        <v>143</v>
      </c>
      <c r="F35" s="117">
        <f t="shared" si="2"/>
        <v>0</v>
      </c>
      <c r="G35" s="15"/>
    </row>
    <row r="36" spans="1:7" ht="34.5" customHeight="1" hidden="1">
      <c r="A36" s="134">
        <v>14070700</v>
      </c>
      <c r="B36" s="135" t="s">
        <v>8</v>
      </c>
      <c r="C36" s="78"/>
      <c r="D36" s="124" t="s">
        <v>143</v>
      </c>
      <c r="E36" s="124" t="s">
        <v>143</v>
      </c>
      <c r="F36" s="117">
        <f t="shared" si="2"/>
        <v>0</v>
      </c>
      <c r="G36" s="15"/>
    </row>
    <row r="37" spans="1:7" ht="0.75" customHeight="1" hidden="1">
      <c r="A37" s="134">
        <v>14070900</v>
      </c>
      <c r="B37" s="136" t="s">
        <v>194</v>
      </c>
      <c r="C37" s="78"/>
      <c r="D37" s="124" t="s">
        <v>143</v>
      </c>
      <c r="E37" s="124" t="s">
        <v>143</v>
      </c>
      <c r="F37" s="117">
        <f t="shared" si="2"/>
        <v>0</v>
      </c>
      <c r="G37" s="15"/>
    </row>
    <row r="38" spans="1:7" ht="42" customHeight="1" hidden="1">
      <c r="A38" s="134">
        <v>14071700</v>
      </c>
      <c r="B38" s="136" t="s">
        <v>201</v>
      </c>
      <c r="C38" s="78"/>
      <c r="D38" s="124" t="s">
        <v>143</v>
      </c>
      <c r="E38" s="124" t="s">
        <v>143</v>
      </c>
      <c r="F38" s="117">
        <f t="shared" si="2"/>
        <v>0</v>
      </c>
      <c r="G38" s="15"/>
    </row>
    <row r="39" spans="1:7" ht="36" hidden="1">
      <c r="A39" s="134">
        <v>14071800</v>
      </c>
      <c r="B39" s="135" t="s">
        <v>202</v>
      </c>
      <c r="C39" s="78"/>
      <c r="D39" s="124" t="s">
        <v>143</v>
      </c>
      <c r="E39" s="124" t="s">
        <v>143</v>
      </c>
      <c r="F39" s="117">
        <f t="shared" si="2"/>
        <v>0</v>
      </c>
      <c r="G39" s="15"/>
    </row>
    <row r="40" spans="1:7" ht="12.75">
      <c r="A40" s="36">
        <v>18000000</v>
      </c>
      <c r="B40" s="119" t="s">
        <v>35</v>
      </c>
      <c r="C40" s="38">
        <f>C41+C44</f>
        <v>111.30000000000001</v>
      </c>
      <c r="D40" s="38">
        <f>D41+D44</f>
        <v>470.6</v>
      </c>
      <c r="E40" s="120" t="s">
        <v>143</v>
      </c>
      <c r="F40" s="38">
        <f>C40+D40</f>
        <v>581.9000000000001</v>
      </c>
      <c r="G40" s="15"/>
    </row>
    <row r="41" spans="1:7" ht="12.75">
      <c r="A41" s="36">
        <v>18050000</v>
      </c>
      <c r="B41" s="137" t="s">
        <v>267</v>
      </c>
      <c r="C41" s="38">
        <f>C42+C43</f>
        <v>0</v>
      </c>
      <c r="D41" s="38">
        <f>D42+D43</f>
        <v>450</v>
      </c>
      <c r="E41" s="38">
        <f>E42+E43</f>
        <v>450</v>
      </c>
      <c r="F41" s="38">
        <f>C41+D41</f>
        <v>450</v>
      </c>
      <c r="G41" s="15"/>
    </row>
    <row r="42" spans="1:7" ht="12.75">
      <c r="A42" s="122">
        <v>18050300</v>
      </c>
      <c r="B42" s="138" t="s">
        <v>268</v>
      </c>
      <c r="C42" s="24"/>
      <c r="D42" s="124">
        <v>90</v>
      </c>
      <c r="E42" s="124">
        <v>90</v>
      </c>
      <c r="F42" s="24">
        <f>C42+D42</f>
        <v>90</v>
      </c>
      <c r="G42" s="15"/>
    </row>
    <row r="43" spans="1:7" ht="12.75">
      <c r="A43" s="122">
        <v>18050400</v>
      </c>
      <c r="B43" s="138" t="s">
        <v>269</v>
      </c>
      <c r="C43" s="24"/>
      <c r="D43" s="124">
        <v>360</v>
      </c>
      <c r="E43" s="124">
        <v>360</v>
      </c>
      <c r="F43" s="24">
        <f>C43+D43</f>
        <v>360</v>
      </c>
      <c r="G43" s="15"/>
    </row>
    <row r="44" spans="1:7" ht="24">
      <c r="A44" s="36">
        <v>18040000</v>
      </c>
      <c r="B44" s="119" t="s">
        <v>332</v>
      </c>
      <c r="C44" s="38">
        <f>C45+C46+C47+C48+C49+C51</f>
        <v>111.30000000000001</v>
      </c>
      <c r="D44" s="120">
        <f>D50</f>
        <v>20.6</v>
      </c>
      <c r="E44" s="120" t="s">
        <v>143</v>
      </c>
      <c r="F44" s="38">
        <f>C44+D44</f>
        <v>131.9</v>
      </c>
      <c r="G44" s="15"/>
    </row>
    <row r="45" spans="1:7" ht="25.5" customHeight="1">
      <c r="A45" s="122">
        <v>18040100</v>
      </c>
      <c r="B45" s="217" t="s">
        <v>259</v>
      </c>
      <c r="C45" s="24">
        <v>63.7</v>
      </c>
      <c r="D45" s="124"/>
      <c r="E45" s="124"/>
      <c r="F45" s="24">
        <f aca="true" t="shared" si="3" ref="F45:F51">C45+D45</f>
        <v>63.7</v>
      </c>
      <c r="G45" s="15"/>
    </row>
    <row r="46" spans="1:7" ht="22.5">
      <c r="A46" s="122">
        <v>18040200</v>
      </c>
      <c r="B46" s="217" t="s">
        <v>260</v>
      </c>
      <c r="C46" s="24">
        <v>31.5</v>
      </c>
      <c r="D46" s="124"/>
      <c r="E46" s="124"/>
      <c r="F46" s="24">
        <f t="shared" si="3"/>
        <v>31.5</v>
      </c>
      <c r="G46" s="15"/>
    </row>
    <row r="47" spans="1:7" ht="25.5" customHeight="1">
      <c r="A47" s="122">
        <v>18040500</v>
      </c>
      <c r="B47" s="217" t="s">
        <v>261</v>
      </c>
      <c r="C47" s="24">
        <v>4.4</v>
      </c>
      <c r="D47" s="124"/>
      <c r="E47" s="124"/>
      <c r="F47" s="24">
        <f t="shared" si="3"/>
        <v>4.4</v>
      </c>
      <c r="G47" s="15"/>
    </row>
    <row r="48" spans="1:7" ht="33.75">
      <c r="A48" s="122">
        <v>18040600</v>
      </c>
      <c r="B48" s="217" t="s">
        <v>262</v>
      </c>
      <c r="C48" s="24">
        <v>3.4</v>
      </c>
      <c r="D48" s="124"/>
      <c r="E48" s="124"/>
      <c r="F48" s="24">
        <f t="shared" si="3"/>
        <v>3.4</v>
      </c>
      <c r="G48" s="15"/>
    </row>
    <row r="49" spans="1:7" ht="33.75">
      <c r="A49" s="122">
        <v>18040800</v>
      </c>
      <c r="B49" s="217" t="s">
        <v>263</v>
      </c>
      <c r="C49" s="24">
        <v>1.1</v>
      </c>
      <c r="D49" s="124"/>
      <c r="E49" s="124"/>
      <c r="F49" s="24">
        <f t="shared" si="3"/>
        <v>1.1</v>
      </c>
      <c r="G49" s="15"/>
    </row>
    <row r="50" spans="1:7" ht="45">
      <c r="A50" s="122">
        <v>18041500</v>
      </c>
      <c r="B50" s="218" t="s">
        <v>266</v>
      </c>
      <c r="C50" s="24"/>
      <c r="D50" s="124">
        <v>20.6</v>
      </c>
      <c r="E50" s="124" t="s">
        <v>143</v>
      </c>
      <c r="F50" s="24">
        <f t="shared" si="3"/>
        <v>20.6</v>
      </c>
      <c r="G50" s="15"/>
    </row>
    <row r="51" spans="1:7" ht="24">
      <c r="A51" s="122">
        <v>18041800</v>
      </c>
      <c r="B51" s="126" t="s">
        <v>264</v>
      </c>
      <c r="C51" s="24">
        <v>7.2</v>
      </c>
      <c r="D51" s="124"/>
      <c r="E51" s="124"/>
      <c r="F51" s="24">
        <f t="shared" si="3"/>
        <v>7.2</v>
      </c>
      <c r="G51" s="15"/>
    </row>
    <row r="52" spans="1:7" s="199" customFormat="1" ht="12.75">
      <c r="A52" s="36">
        <v>19000000</v>
      </c>
      <c r="B52" s="197" t="s">
        <v>277</v>
      </c>
      <c r="C52" s="38"/>
      <c r="D52" s="120">
        <f>D53+D58</f>
        <v>35.6</v>
      </c>
      <c r="E52" s="120" t="s">
        <v>143</v>
      </c>
      <c r="F52" s="38">
        <f aca="true" t="shared" si="4" ref="F52:F59">D52</f>
        <v>35.6</v>
      </c>
      <c r="G52" s="198"/>
    </row>
    <row r="53" spans="1:7" s="199" customFormat="1" ht="12.75">
      <c r="A53" s="36">
        <v>19010000</v>
      </c>
      <c r="B53" s="197" t="s">
        <v>211</v>
      </c>
      <c r="C53" s="38"/>
      <c r="D53" s="120">
        <f>D54+D55+D56+D57</f>
        <v>35.6</v>
      </c>
      <c r="E53" s="120" t="s">
        <v>143</v>
      </c>
      <c r="F53" s="38">
        <f t="shared" si="4"/>
        <v>35.6</v>
      </c>
      <c r="G53" s="198"/>
    </row>
    <row r="54" spans="1:7" ht="36">
      <c r="A54" s="122">
        <v>19010100</v>
      </c>
      <c r="B54" s="126" t="s">
        <v>271</v>
      </c>
      <c r="C54" s="24"/>
      <c r="D54" s="124">
        <v>25.8</v>
      </c>
      <c r="E54" s="124" t="s">
        <v>143</v>
      </c>
      <c r="F54" s="24">
        <f t="shared" si="4"/>
        <v>25.8</v>
      </c>
      <c r="G54" s="15"/>
    </row>
    <row r="55" spans="1:7" ht="24">
      <c r="A55" s="122">
        <v>19010200</v>
      </c>
      <c r="B55" s="126" t="s">
        <v>272</v>
      </c>
      <c r="C55" s="24"/>
      <c r="D55" s="124">
        <v>2.2</v>
      </c>
      <c r="E55" s="124" t="s">
        <v>143</v>
      </c>
      <c r="F55" s="24">
        <f t="shared" si="4"/>
        <v>2.2</v>
      </c>
      <c r="G55" s="15"/>
    </row>
    <row r="56" spans="1:7" ht="47.25" customHeight="1">
      <c r="A56" s="122">
        <v>19010300</v>
      </c>
      <c r="B56" s="126" t="s">
        <v>273</v>
      </c>
      <c r="C56" s="24"/>
      <c r="D56" s="124">
        <v>7.6</v>
      </c>
      <c r="E56" s="124" t="s">
        <v>143</v>
      </c>
      <c r="F56" s="24">
        <f t="shared" si="4"/>
        <v>7.6</v>
      </c>
      <c r="G56" s="15"/>
    </row>
    <row r="57" spans="1:7" ht="28.5" customHeight="1" hidden="1">
      <c r="A57" s="122">
        <v>19010500</v>
      </c>
      <c r="B57" s="126" t="s">
        <v>274</v>
      </c>
      <c r="C57" s="24"/>
      <c r="D57" s="124"/>
      <c r="E57" s="124" t="s">
        <v>143</v>
      </c>
      <c r="F57" s="24">
        <f t="shared" si="4"/>
        <v>0</v>
      </c>
      <c r="G57" s="15"/>
    </row>
    <row r="58" spans="1:7" s="199" customFormat="1" ht="24" hidden="1">
      <c r="A58" s="36">
        <v>19050000</v>
      </c>
      <c r="B58" s="197" t="s">
        <v>275</v>
      </c>
      <c r="C58" s="38"/>
      <c r="D58" s="120">
        <f>D59</f>
        <v>0</v>
      </c>
      <c r="E58" s="120" t="s">
        <v>143</v>
      </c>
      <c r="F58" s="38">
        <f t="shared" si="4"/>
        <v>0</v>
      </c>
      <c r="G58" s="198"/>
    </row>
    <row r="59" spans="1:7" ht="1.5" customHeight="1" hidden="1">
      <c r="A59" s="122">
        <v>19050200</v>
      </c>
      <c r="B59" s="126" t="s">
        <v>276</v>
      </c>
      <c r="C59" s="24"/>
      <c r="D59" s="124"/>
      <c r="E59" s="124" t="s">
        <v>143</v>
      </c>
      <c r="F59" s="24">
        <f t="shared" si="4"/>
        <v>0</v>
      </c>
      <c r="G59" s="15"/>
    </row>
    <row r="60" spans="1:7" ht="13.5" customHeight="1">
      <c r="A60" s="39">
        <v>20000000</v>
      </c>
      <c r="B60" s="85" t="s">
        <v>36</v>
      </c>
      <c r="C60" s="40">
        <f>C61+C66+C70</f>
        <v>190.9</v>
      </c>
      <c r="D60" s="211">
        <f>D69+D70+D75+D62</f>
        <v>1467.98</v>
      </c>
      <c r="E60" s="40">
        <f>E69+E70</f>
        <v>0</v>
      </c>
      <c r="F60" s="40">
        <f>F65+F69+F70+F62</f>
        <v>190.9</v>
      </c>
      <c r="G60" s="15"/>
    </row>
    <row r="61" spans="1:7" ht="24" customHeight="1">
      <c r="A61" s="88">
        <v>21000000</v>
      </c>
      <c r="B61" s="130" t="s">
        <v>37</v>
      </c>
      <c r="C61" s="90">
        <f>C63+C64+C62</f>
        <v>7.4</v>
      </c>
      <c r="D61" s="90"/>
      <c r="E61" s="90" t="s">
        <v>143</v>
      </c>
      <c r="F61" s="90">
        <f>C61+D61</f>
        <v>7.4</v>
      </c>
      <c r="G61" s="15"/>
    </row>
    <row r="62" spans="1:7" ht="23.25" customHeight="1" hidden="1">
      <c r="A62" s="122">
        <v>21010300</v>
      </c>
      <c r="B62" s="129" t="s">
        <v>206</v>
      </c>
      <c r="C62" s="78"/>
      <c r="D62" s="78"/>
      <c r="E62" s="78" t="s">
        <v>143</v>
      </c>
      <c r="F62" s="24">
        <f>+C62</f>
        <v>0</v>
      </c>
      <c r="G62" s="15"/>
    </row>
    <row r="63" spans="1:7" ht="15.75" customHeight="1">
      <c r="A63" s="122">
        <v>21081100</v>
      </c>
      <c r="B63" s="129" t="s">
        <v>10</v>
      </c>
      <c r="C63" s="24">
        <v>7.4</v>
      </c>
      <c r="D63" s="124" t="s">
        <v>143</v>
      </c>
      <c r="E63" s="124" t="s">
        <v>143</v>
      </c>
      <c r="F63" s="24">
        <f aca="true" t="shared" si="5" ref="F63:F73">C63</f>
        <v>7.4</v>
      </c>
      <c r="G63" s="15"/>
    </row>
    <row r="64" spans="1:7" ht="24" customHeight="1" hidden="1">
      <c r="A64" s="122">
        <v>21081300</v>
      </c>
      <c r="B64" s="123" t="s">
        <v>197</v>
      </c>
      <c r="C64" s="24"/>
      <c r="D64" s="124" t="s">
        <v>143</v>
      </c>
      <c r="E64" s="124" t="s">
        <v>143</v>
      </c>
      <c r="F64" s="24">
        <f t="shared" si="5"/>
        <v>0</v>
      </c>
      <c r="G64" s="15"/>
    </row>
    <row r="65" spans="1:7" ht="9" customHeight="1" hidden="1">
      <c r="A65" s="88">
        <v>22000000</v>
      </c>
      <c r="B65" s="128" t="s">
        <v>38</v>
      </c>
      <c r="C65" s="90">
        <f>C66</f>
        <v>183.5</v>
      </c>
      <c r="D65" s="121" t="s">
        <v>143</v>
      </c>
      <c r="E65" s="121" t="s">
        <v>143</v>
      </c>
      <c r="F65" s="90">
        <f t="shared" si="5"/>
        <v>183.5</v>
      </c>
      <c r="G65" s="15"/>
    </row>
    <row r="66" spans="1:7" ht="13.5" customHeight="1">
      <c r="A66" s="36">
        <v>22090000</v>
      </c>
      <c r="B66" s="127" t="s">
        <v>9</v>
      </c>
      <c r="C66" s="38">
        <f>C67+C68</f>
        <v>183.5</v>
      </c>
      <c r="D66" s="120" t="s">
        <v>143</v>
      </c>
      <c r="E66" s="120" t="s">
        <v>143</v>
      </c>
      <c r="F66" s="38">
        <f t="shared" si="5"/>
        <v>183.5</v>
      </c>
      <c r="G66" s="15"/>
    </row>
    <row r="67" spans="1:7" ht="36">
      <c r="A67" s="122">
        <v>22090100</v>
      </c>
      <c r="B67" s="129" t="s">
        <v>203</v>
      </c>
      <c r="C67" s="24">
        <v>175</v>
      </c>
      <c r="D67" s="124"/>
      <c r="E67" s="124"/>
      <c r="F67" s="24">
        <f t="shared" si="5"/>
        <v>175</v>
      </c>
      <c r="G67" s="15"/>
    </row>
    <row r="68" spans="1:7" ht="36.75" customHeight="1">
      <c r="A68" s="122">
        <v>22090400</v>
      </c>
      <c r="B68" s="129" t="s">
        <v>204</v>
      </c>
      <c r="C68" s="24">
        <v>8.5</v>
      </c>
      <c r="D68" s="124"/>
      <c r="E68" s="124"/>
      <c r="F68" s="24">
        <f t="shared" si="5"/>
        <v>8.5</v>
      </c>
      <c r="G68" s="15"/>
    </row>
    <row r="69" spans="1:7" ht="0.75" customHeight="1" hidden="1">
      <c r="A69" s="16">
        <v>21080000</v>
      </c>
      <c r="B69" s="83" t="s">
        <v>39</v>
      </c>
      <c r="C69" s="17">
        <f>C63</f>
        <v>7.4</v>
      </c>
      <c r="D69" s="17"/>
      <c r="E69" s="17"/>
      <c r="F69" s="24">
        <f t="shared" si="5"/>
        <v>7.4</v>
      </c>
      <c r="G69" s="15"/>
    </row>
    <row r="70" spans="1:7" ht="12" customHeight="1" hidden="1">
      <c r="A70" s="16">
        <v>24000000</v>
      </c>
      <c r="B70" s="83" t="s">
        <v>40</v>
      </c>
      <c r="C70" s="17">
        <f>C71+C72</f>
        <v>0</v>
      </c>
      <c r="D70" s="17">
        <f>D74</f>
        <v>0</v>
      </c>
      <c r="E70" s="17"/>
      <c r="F70" s="24">
        <f t="shared" si="5"/>
        <v>0</v>
      </c>
      <c r="G70" s="15"/>
    </row>
    <row r="71" spans="1:7" ht="9" customHeight="1" hidden="1">
      <c r="A71" s="22">
        <v>24030000</v>
      </c>
      <c r="B71" s="82" t="s">
        <v>41</v>
      </c>
      <c r="C71" s="23"/>
      <c r="D71" s="25" t="s">
        <v>143</v>
      </c>
      <c r="E71" s="25" t="s">
        <v>143</v>
      </c>
      <c r="F71" s="24">
        <f t="shared" si="5"/>
        <v>0</v>
      </c>
      <c r="G71" s="15"/>
    </row>
    <row r="72" spans="1:7" ht="4.5" customHeight="1" hidden="1">
      <c r="A72" s="18">
        <v>24060300</v>
      </c>
      <c r="B72" s="84" t="s">
        <v>42</v>
      </c>
      <c r="C72" s="19"/>
      <c r="D72" s="20" t="s">
        <v>143</v>
      </c>
      <c r="E72" s="20" t="s">
        <v>143</v>
      </c>
      <c r="F72" s="24">
        <f t="shared" si="5"/>
        <v>0</v>
      </c>
      <c r="G72" s="15"/>
    </row>
    <row r="73" spans="1:7" ht="0.75" customHeight="1" hidden="1">
      <c r="A73" s="18">
        <v>24110600</v>
      </c>
      <c r="B73" s="86" t="s">
        <v>43</v>
      </c>
      <c r="C73" s="20" t="s">
        <v>27</v>
      </c>
      <c r="D73" s="19" t="s">
        <v>143</v>
      </c>
      <c r="E73" s="19" t="s">
        <v>143</v>
      </c>
      <c r="F73" s="24" t="str">
        <f t="shared" si="5"/>
        <v>Х</v>
      </c>
      <c r="G73" s="15"/>
    </row>
    <row r="74" spans="1:7" ht="0.75" customHeight="1" hidden="1">
      <c r="A74" s="139">
        <v>24062100</v>
      </c>
      <c r="B74" s="140" t="s">
        <v>195</v>
      </c>
      <c r="C74" s="19" t="s">
        <v>143</v>
      </c>
      <c r="D74" s="20"/>
      <c r="E74" s="20" t="s">
        <v>143</v>
      </c>
      <c r="F74" s="24">
        <f>D74</f>
        <v>0</v>
      </c>
      <c r="G74" s="15"/>
    </row>
    <row r="75" spans="1:7" ht="12.75">
      <c r="A75" s="16">
        <v>25000000</v>
      </c>
      <c r="B75" s="80" t="s">
        <v>18</v>
      </c>
      <c r="C75" s="21"/>
      <c r="D75" s="205">
        <f>D76+D77</f>
        <v>1467.98</v>
      </c>
      <c r="E75" s="21"/>
      <c r="F75" s="201">
        <f aca="true" t="shared" si="6" ref="F75:F83">D75</f>
        <v>1467.98</v>
      </c>
      <c r="G75" s="15"/>
    </row>
    <row r="76" spans="1:7" ht="33.75" customHeight="1">
      <c r="A76" s="18">
        <v>25010100</v>
      </c>
      <c r="B76" s="81" t="s">
        <v>178</v>
      </c>
      <c r="C76" s="20"/>
      <c r="D76" s="93">
        <v>1464.803</v>
      </c>
      <c r="E76" s="20"/>
      <c r="F76" s="93">
        <f t="shared" si="6"/>
        <v>1464.803</v>
      </c>
      <c r="G76" s="15"/>
    </row>
    <row r="77" spans="1:7" ht="15.75" customHeight="1">
      <c r="A77" s="18">
        <v>25010300</v>
      </c>
      <c r="B77" s="81" t="s">
        <v>179</v>
      </c>
      <c r="C77" s="20"/>
      <c r="D77" s="93">
        <v>3.177</v>
      </c>
      <c r="E77" s="20"/>
      <c r="F77" s="93">
        <f t="shared" si="6"/>
        <v>3.177</v>
      </c>
      <c r="G77" s="15"/>
    </row>
    <row r="78" spans="1:7" ht="15.75" customHeight="1">
      <c r="A78" s="16">
        <v>30000000</v>
      </c>
      <c r="B78" s="80" t="s">
        <v>239</v>
      </c>
      <c r="C78" s="21">
        <f>C79</f>
        <v>10</v>
      </c>
      <c r="D78" s="17">
        <f>D79+D82</f>
        <v>218.5</v>
      </c>
      <c r="E78" s="17">
        <f>E79+E82</f>
        <v>218.5</v>
      </c>
      <c r="F78" s="17">
        <f t="shared" si="6"/>
        <v>218.5</v>
      </c>
      <c r="G78" s="15"/>
    </row>
    <row r="79" spans="1:7" ht="15.75" customHeight="1">
      <c r="A79" s="18">
        <v>31000000</v>
      </c>
      <c r="B79" s="81" t="s">
        <v>240</v>
      </c>
      <c r="C79" s="20">
        <f>C80</f>
        <v>10</v>
      </c>
      <c r="D79" s="19">
        <f>D81</f>
        <v>97</v>
      </c>
      <c r="E79" s="19">
        <f>E81</f>
        <v>97</v>
      </c>
      <c r="F79" s="19">
        <f t="shared" si="6"/>
        <v>97</v>
      </c>
      <c r="G79" s="15"/>
    </row>
    <row r="80" spans="1:7" ht="57" customHeight="1">
      <c r="A80" s="18">
        <v>31010200</v>
      </c>
      <c r="B80" s="81" t="s">
        <v>241</v>
      </c>
      <c r="C80" s="20">
        <v>10</v>
      </c>
      <c r="D80" s="19"/>
      <c r="E80" s="20"/>
      <c r="F80" s="19">
        <f t="shared" si="6"/>
        <v>0</v>
      </c>
      <c r="G80" s="15"/>
    </row>
    <row r="81" spans="1:7" ht="37.5" customHeight="1">
      <c r="A81" s="26">
        <v>31030000</v>
      </c>
      <c r="B81" s="86" t="s">
        <v>44</v>
      </c>
      <c r="C81" s="27" t="s">
        <v>143</v>
      </c>
      <c r="D81" s="141">
        <v>97</v>
      </c>
      <c r="E81" s="141">
        <v>97</v>
      </c>
      <c r="F81" s="17">
        <f t="shared" si="6"/>
        <v>97</v>
      </c>
      <c r="G81" s="15"/>
    </row>
    <row r="82" spans="1:7" ht="22.5" customHeight="1">
      <c r="A82" s="28">
        <v>33000000</v>
      </c>
      <c r="B82" s="87" t="s">
        <v>45</v>
      </c>
      <c r="C82" s="29" t="s">
        <v>143</v>
      </c>
      <c r="D82" s="141">
        <f>D83</f>
        <v>121.5</v>
      </c>
      <c r="E82" s="141">
        <f>E83</f>
        <v>121.5</v>
      </c>
      <c r="F82" s="17">
        <f t="shared" si="6"/>
        <v>121.5</v>
      </c>
      <c r="G82" s="15"/>
    </row>
    <row r="83" spans="1:7" ht="68.25" customHeight="1">
      <c r="A83" s="28">
        <v>33010100</v>
      </c>
      <c r="B83" s="131" t="s">
        <v>205</v>
      </c>
      <c r="C83" s="27" t="s">
        <v>143</v>
      </c>
      <c r="D83" s="141">
        <v>121.5</v>
      </c>
      <c r="E83" s="141">
        <v>121.5</v>
      </c>
      <c r="F83" s="17">
        <f t="shared" si="6"/>
        <v>121.5</v>
      </c>
      <c r="G83" s="15"/>
    </row>
    <row r="84" spans="1:7" ht="12.75" hidden="1">
      <c r="A84" s="16">
        <v>50000000</v>
      </c>
      <c r="B84" s="30" t="s">
        <v>46</v>
      </c>
      <c r="C84" s="21" t="s">
        <v>143</v>
      </c>
      <c r="D84" s="17">
        <f>D85+D86</f>
        <v>0</v>
      </c>
      <c r="E84" s="21" t="s">
        <v>143</v>
      </c>
      <c r="F84" s="17" t="s">
        <v>143</v>
      </c>
      <c r="G84" s="15"/>
    </row>
    <row r="85" spans="1:7" ht="12.75" hidden="1">
      <c r="A85" s="18"/>
      <c r="B85" s="18"/>
      <c r="C85" s="20" t="s">
        <v>143</v>
      </c>
      <c r="D85" s="19"/>
      <c r="E85" s="20" t="s">
        <v>143</v>
      </c>
      <c r="F85" s="19">
        <f>D85</f>
        <v>0</v>
      </c>
      <c r="G85" s="15"/>
    </row>
    <row r="86" spans="1:7" ht="0.75" customHeight="1">
      <c r="A86" s="18"/>
      <c r="B86" s="118"/>
      <c r="C86" s="20" t="s">
        <v>143</v>
      </c>
      <c r="D86" s="24"/>
      <c r="E86" s="20" t="s">
        <v>143</v>
      </c>
      <c r="F86" s="19" t="s">
        <v>143</v>
      </c>
      <c r="G86" s="15"/>
    </row>
    <row r="87" spans="1:7" ht="12.75">
      <c r="A87" s="18"/>
      <c r="B87" s="31" t="s">
        <v>47</v>
      </c>
      <c r="C87" s="94">
        <f>C9+C60+C78</f>
        <v>14492.199999999999</v>
      </c>
      <c r="D87" s="94">
        <f>D60+D9+D78+D84</f>
        <v>2198.1800000000003</v>
      </c>
      <c r="E87" s="94">
        <f>E81+E83+E41</f>
        <v>668.5</v>
      </c>
      <c r="F87" s="94">
        <f>C87+D87</f>
        <v>16690.379999999997</v>
      </c>
      <c r="G87" s="15"/>
    </row>
    <row r="88" spans="1:7" ht="15" customHeight="1">
      <c r="A88" s="22">
        <v>40000000</v>
      </c>
      <c r="B88" s="32" t="s">
        <v>278</v>
      </c>
      <c r="C88" s="94">
        <f>C89</f>
        <v>2600</v>
      </c>
      <c r="D88" s="94">
        <f>D89</f>
        <v>536.887</v>
      </c>
      <c r="E88" s="94">
        <f>E89</f>
        <v>0</v>
      </c>
      <c r="F88" s="94">
        <f>C88+D88</f>
        <v>3136.8869999999997</v>
      </c>
      <c r="G88" s="15"/>
    </row>
    <row r="89" spans="1:7" ht="16.5" customHeight="1">
      <c r="A89" s="33">
        <v>41030000</v>
      </c>
      <c r="B89" s="33" t="s">
        <v>279</v>
      </c>
      <c r="C89" s="98">
        <f>C90+C91</f>
        <v>2600</v>
      </c>
      <c r="D89" s="98">
        <f>D90+D91</f>
        <v>536.887</v>
      </c>
      <c r="E89" s="98">
        <f>E90+E91</f>
        <v>0</v>
      </c>
      <c r="F89" s="94">
        <f>C89+D89</f>
        <v>3136.8869999999997</v>
      </c>
      <c r="G89" s="15"/>
    </row>
    <row r="90" spans="1:7" ht="47.25" customHeight="1">
      <c r="A90" s="18">
        <v>41034400</v>
      </c>
      <c r="B90" s="18" t="s">
        <v>280</v>
      </c>
      <c r="C90" s="19"/>
      <c r="D90" s="202">
        <v>536.887</v>
      </c>
      <c r="E90" s="202"/>
      <c r="F90" s="94">
        <f>C90+D90</f>
        <v>536.887</v>
      </c>
      <c r="G90" s="15"/>
    </row>
    <row r="91" spans="1:7" ht="39" customHeight="1">
      <c r="A91" s="18">
        <v>41034500</v>
      </c>
      <c r="B91" s="18" t="s">
        <v>281</v>
      </c>
      <c r="C91" s="93">
        <v>2600</v>
      </c>
      <c r="D91" s="20"/>
      <c r="E91" s="20"/>
      <c r="F91" s="91">
        <f>C91+D91</f>
        <v>2600</v>
      </c>
      <c r="G91" s="15"/>
    </row>
    <row r="92" spans="1:7" ht="12.75">
      <c r="A92" s="18"/>
      <c r="B92" s="31" t="s">
        <v>48</v>
      </c>
      <c r="C92" s="94">
        <f>C87+C88</f>
        <v>17092.199999999997</v>
      </c>
      <c r="D92" s="94">
        <f>D87+D88</f>
        <v>2735.067</v>
      </c>
      <c r="E92" s="94">
        <f>E87+E88</f>
        <v>668.5</v>
      </c>
      <c r="F92" s="94">
        <f>F87+F88</f>
        <v>19827.266999999996</v>
      </c>
      <c r="G92" s="15"/>
    </row>
    <row r="93" spans="2:5" ht="15.75">
      <c r="B93" s="77" t="s">
        <v>169</v>
      </c>
      <c r="C93" s="77"/>
      <c r="D93" s="77" t="s">
        <v>212</v>
      </c>
      <c r="E93" s="77"/>
    </row>
    <row r="94" spans="2:5" ht="15.75">
      <c r="B94" s="77"/>
      <c r="C94" s="77"/>
      <c r="D94" s="77"/>
      <c r="E94" s="77"/>
    </row>
  </sheetData>
  <sheetProtection/>
  <mergeCells count="5">
    <mergeCell ref="A4:F4"/>
    <mergeCell ref="B6:B7"/>
    <mergeCell ref="C6:C7"/>
    <mergeCell ref="D6:E6"/>
    <mergeCell ref="F6:F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showGridLines="0" view="pageBreakPreview" zoomScale="75" zoomScaleSheetLayoutView="75" zoomScalePageLayoutView="0" workbookViewId="0" topLeftCell="A11">
      <selection activeCell="L87" sqref="L87"/>
    </sheetView>
  </sheetViews>
  <sheetFormatPr defaultColWidth="10.625" defaultRowHeight="12.75" outlineLevelRow="1"/>
  <cols>
    <col min="1" max="1" width="10.875" style="43" customWidth="1"/>
    <col min="2" max="2" width="56.125" style="43" customWidth="1"/>
    <col min="3" max="3" width="12.625" style="43" customWidth="1"/>
    <col min="4" max="4" width="13.375" style="43" hidden="1" customWidth="1"/>
    <col min="5" max="5" width="12.00390625" style="43" customWidth="1"/>
    <col min="6" max="6" width="12.125" style="43" customWidth="1"/>
    <col min="7" max="7" width="10.625" style="43" hidden="1" customWidth="1"/>
    <col min="8" max="8" width="12.625" style="43" customWidth="1"/>
    <col min="9" max="9" width="13.50390625" style="43" customWidth="1"/>
    <col min="10" max="10" width="10.625" style="43" customWidth="1"/>
    <col min="11" max="11" width="12.625" style="43" customWidth="1"/>
    <col min="12" max="14" width="11.875" style="43" customWidth="1"/>
    <col min="15" max="15" width="16.125" style="43" customWidth="1"/>
    <col min="16" max="16384" width="10.625" style="43" customWidth="1"/>
  </cols>
  <sheetData>
    <row r="1" spans="1:16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225" t="s">
        <v>213</v>
      </c>
      <c r="M1" s="225"/>
      <c r="N1" s="42"/>
      <c r="O1" s="42"/>
      <c r="P1" s="41"/>
    </row>
    <row r="2" spans="1:16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226" t="s">
        <v>161</v>
      </c>
      <c r="M2" s="226"/>
      <c r="N2" s="226"/>
      <c r="O2" s="226"/>
      <c r="P2" s="41"/>
    </row>
    <row r="3" spans="1:16" ht="12.75">
      <c r="A3" s="41"/>
      <c r="B3" s="41"/>
      <c r="C3" s="41"/>
      <c r="D3" s="41"/>
      <c r="E3" s="44"/>
      <c r="F3" s="41"/>
      <c r="G3" s="41"/>
      <c r="H3" s="41"/>
      <c r="I3" s="41"/>
      <c r="J3" s="41"/>
      <c r="K3" s="41"/>
      <c r="L3" s="41" t="s">
        <v>283</v>
      </c>
      <c r="M3" s="41"/>
      <c r="N3" s="41"/>
      <c r="O3" s="41"/>
      <c r="P3" s="41"/>
    </row>
    <row r="4" spans="1:16" ht="17.25" customHeight="1">
      <c r="A4" s="227" t="s">
        <v>282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41"/>
    </row>
    <row r="5" spans="2:15" ht="12.75">
      <c r="B5" s="45" t="s">
        <v>215</v>
      </c>
      <c r="O5" s="43" t="s">
        <v>214</v>
      </c>
    </row>
    <row r="6" spans="1:15" ht="12.75">
      <c r="A6" s="232" t="s">
        <v>216</v>
      </c>
      <c r="B6" s="236" t="s">
        <v>217</v>
      </c>
      <c r="C6" s="235" t="s">
        <v>50</v>
      </c>
      <c r="D6" s="235"/>
      <c r="E6" s="235"/>
      <c r="F6" s="235"/>
      <c r="G6" s="235"/>
      <c r="H6" s="235" t="s">
        <v>51</v>
      </c>
      <c r="I6" s="235"/>
      <c r="J6" s="235"/>
      <c r="K6" s="235"/>
      <c r="L6" s="235"/>
      <c r="M6" s="246"/>
      <c r="N6" s="212"/>
      <c r="O6" s="228" t="s">
        <v>22</v>
      </c>
    </row>
    <row r="7" spans="1:15" ht="12" customHeight="1">
      <c r="A7" s="233"/>
      <c r="B7" s="237"/>
      <c r="C7" s="231" t="s">
        <v>13</v>
      </c>
      <c r="D7" s="239" t="s">
        <v>52</v>
      </c>
      <c r="E7" s="245" t="s">
        <v>53</v>
      </c>
      <c r="F7" s="245"/>
      <c r="G7" s="239" t="s">
        <v>54</v>
      </c>
      <c r="H7" s="231" t="s">
        <v>13</v>
      </c>
      <c r="I7" s="239" t="s">
        <v>218</v>
      </c>
      <c r="J7" s="245" t="s">
        <v>53</v>
      </c>
      <c r="K7" s="245"/>
      <c r="L7" s="239" t="s">
        <v>221</v>
      </c>
      <c r="M7" s="240" t="s">
        <v>305</v>
      </c>
      <c r="N7" s="241"/>
      <c r="O7" s="229"/>
    </row>
    <row r="8" spans="1:15" ht="21.75" customHeight="1">
      <c r="A8" s="233"/>
      <c r="B8" s="237"/>
      <c r="C8" s="231"/>
      <c r="D8" s="239"/>
      <c r="E8" s="237" t="s">
        <v>220</v>
      </c>
      <c r="F8" s="237" t="s">
        <v>219</v>
      </c>
      <c r="G8" s="239"/>
      <c r="H8" s="231"/>
      <c r="I8" s="239"/>
      <c r="J8" s="237" t="s">
        <v>220</v>
      </c>
      <c r="K8" s="237" t="s">
        <v>219</v>
      </c>
      <c r="L8" s="239"/>
      <c r="M8" s="236" t="s">
        <v>306</v>
      </c>
      <c r="N8" s="242" t="s">
        <v>222</v>
      </c>
      <c r="O8" s="229"/>
    </row>
    <row r="9" spans="1:15" ht="20.25" customHeight="1">
      <c r="A9" s="233"/>
      <c r="B9" s="237"/>
      <c r="C9" s="231"/>
      <c r="D9" s="239"/>
      <c r="E9" s="237"/>
      <c r="F9" s="237"/>
      <c r="G9" s="239"/>
      <c r="H9" s="231"/>
      <c r="I9" s="239"/>
      <c r="J9" s="237"/>
      <c r="K9" s="237"/>
      <c r="L9" s="239"/>
      <c r="M9" s="237"/>
      <c r="N9" s="243"/>
      <c r="O9" s="229"/>
    </row>
    <row r="10" spans="1:15" ht="49.5" customHeight="1">
      <c r="A10" s="234"/>
      <c r="B10" s="238"/>
      <c r="C10" s="231"/>
      <c r="D10" s="239"/>
      <c r="E10" s="238"/>
      <c r="F10" s="238"/>
      <c r="G10" s="239"/>
      <c r="H10" s="231"/>
      <c r="I10" s="239"/>
      <c r="J10" s="238"/>
      <c r="K10" s="238"/>
      <c r="L10" s="239"/>
      <c r="M10" s="238"/>
      <c r="N10" s="244"/>
      <c r="O10" s="230"/>
    </row>
    <row r="11" spans="1:15" s="48" customFormat="1" ht="12.75" customHeight="1">
      <c r="A11" s="46">
        <v>1</v>
      </c>
      <c r="B11" s="47">
        <v>2</v>
      </c>
      <c r="C11" s="46">
        <v>3</v>
      </c>
      <c r="D11" s="47">
        <v>4</v>
      </c>
      <c r="E11" s="47">
        <v>4</v>
      </c>
      <c r="F11" s="47">
        <v>5</v>
      </c>
      <c r="G11" s="47">
        <v>7</v>
      </c>
      <c r="H11" s="46">
        <v>6</v>
      </c>
      <c r="I11" s="47">
        <v>7</v>
      </c>
      <c r="J11" s="47">
        <v>8</v>
      </c>
      <c r="K11" s="47">
        <v>9</v>
      </c>
      <c r="L11" s="47">
        <v>10</v>
      </c>
      <c r="M11" s="47">
        <v>11</v>
      </c>
      <c r="N11" s="47">
        <v>12</v>
      </c>
      <c r="O11" s="47" t="s">
        <v>223</v>
      </c>
    </row>
    <row r="12" spans="1:15" ht="12.75">
      <c r="A12" s="49" t="s">
        <v>55</v>
      </c>
      <c r="B12" s="50" t="s">
        <v>56</v>
      </c>
      <c r="C12" s="145">
        <f aca="true" t="shared" si="0" ref="C12:M12">C14</f>
        <v>1782.331</v>
      </c>
      <c r="D12" s="145">
        <f t="shared" si="0"/>
        <v>0</v>
      </c>
      <c r="E12" s="145">
        <f t="shared" si="0"/>
        <v>1675.571</v>
      </c>
      <c r="F12" s="145">
        <f t="shared" si="0"/>
        <v>16.56</v>
      </c>
      <c r="G12" s="145">
        <f t="shared" si="0"/>
        <v>0</v>
      </c>
      <c r="H12" s="145">
        <f t="shared" si="0"/>
        <v>69.677</v>
      </c>
      <c r="I12" s="145">
        <f t="shared" si="0"/>
        <v>3.177</v>
      </c>
      <c r="J12" s="145">
        <f t="shared" si="0"/>
        <v>0</v>
      </c>
      <c r="K12" s="145">
        <f t="shared" si="0"/>
        <v>0</v>
      </c>
      <c r="L12" s="145">
        <f t="shared" si="0"/>
        <v>66.5</v>
      </c>
      <c r="M12" s="145">
        <f t="shared" si="0"/>
        <v>66.5</v>
      </c>
      <c r="N12" s="145">
        <f>N14</f>
        <v>0</v>
      </c>
      <c r="O12" s="145">
        <f>C12+H12</f>
        <v>1852.0079999999998</v>
      </c>
    </row>
    <row r="13" spans="1:15" ht="0.75" customHeight="1">
      <c r="A13" s="51" t="s">
        <v>57</v>
      </c>
      <c r="B13" s="52" t="s">
        <v>58</v>
      </c>
      <c r="C13" s="146"/>
      <c r="D13" s="146"/>
      <c r="E13" s="146"/>
      <c r="F13" s="146"/>
      <c r="G13" s="146"/>
      <c r="H13" s="146">
        <f aca="true" t="shared" si="1" ref="H13:M13">H14</f>
        <v>69.677</v>
      </c>
      <c r="I13" s="147">
        <f t="shared" si="1"/>
        <v>3.177</v>
      </c>
      <c r="J13" s="147">
        <f t="shared" si="1"/>
        <v>0</v>
      </c>
      <c r="K13" s="147">
        <f t="shared" si="1"/>
        <v>0</v>
      </c>
      <c r="L13" s="147">
        <f t="shared" si="1"/>
        <v>66.5</v>
      </c>
      <c r="M13" s="148">
        <f t="shared" si="1"/>
        <v>66.5</v>
      </c>
      <c r="N13" s="149"/>
      <c r="O13" s="145">
        <f aca="true" t="shared" si="2" ref="O13:O76">C13+H13</f>
        <v>69.677</v>
      </c>
    </row>
    <row r="14" spans="1:15" ht="12.75">
      <c r="A14" s="51" t="s">
        <v>59</v>
      </c>
      <c r="B14" s="53" t="s">
        <v>12</v>
      </c>
      <c r="C14" s="146">
        <v>1782.331</v>
      </c>
      <c r="D14" s="147"/>
      <c r="E14" s="147">
        <v>1675.571</v>
      </c>
      <c r="F14" s="147">
        <v>16.56</v>
      </c>
      <c r="G14" s="150"/>
      <c r="H14" s="96">
        <f>+I14+L14</f>
        <v>69.677</v>
      </c>
      <c r="I14" s="147">
        <v>3.177</v>
      </c>
      <c r="J14" s="147"/>
      <c r="K14" s="147"/>
      <c r="L14" s="147">
        <v>66.5</v>
      </c>
      <c r="M14" s="148">
        <v>66.5</v>
      </c>
      <c r="N14" s="149"/>
      <c r="O14" s="145">
        <f t="shared" si="2"/>
        <v>1852.0079999999998</v>
      </c>
    </row>
    <row r="15" spans="1:15" ht="25.5" hidden="1" outlineLevel="1">
      <c r="A15" s="54" t="s">
        <v>60</v>
      </c>
      <c r="B15" s="55" t="s">
        <v>61</v>
      </c>
      <c r="C15" s="151">
        <f>SUM(C16:C21)</f>
        <v>0</v>
      </c>
      <c r="D15" s="152"/>
      <c r="E15" s="152">
        <f aca="true" t="shared" si="3" ref="E15:M15">SUM(E16:E21)</f>
        <v>0</v>
      </c>
      <c r="F15" s="152">
        <f t="shared" si="3"/>
        <v>0</v>
      </c>
      <c r="G15" s="153"/>
      <c r="H15" s="151">
        <f>SUM(H16:H21)</f>
        <v>0</v>
      </c>
      <c r="I15" s="152">
        <f t="shared" si="3"/>
        <v>0</v>
      </c>
      <c r="J15" s="152">
        <f t="shared" si="3"/>
        <v>0</v>
      </c>
      <c r="K15" s="152">
        <f t="shared" si="3"/>
        <v>0</v>
      </c>
      <c r="L15" s="152">
        <f t="shared" si="3"/>
        <v>0</v>
      </c>
      <c r="M15" s="153">
        <f t="shared" si="3"/>
        <v>0</v>
      </c>
      <c r="N15" s="154"/>
      <c r="O15" s="145">
        <f t="shared" si="2"/>
        <v>0</v>
      </c>
    </row>
    <row r="16" spans="1:15" ht="25.5" hidden="1" outlineLevel="1">
      <c r="A16" s="51" t="s">
        <v>62</v>
      </c>
      <c r="B16" s="52" t="s">
        <v>63</v>
      </c>
      <c r="C16" s="146">
        <f aca="true" t="shared" si="4" ref="C16:C31">+D16+G16</f>
        <v>0</v>
      </c>
      <c r="D16" s="147"/>
      <c r="E16" s="147"/>
      <c r="F16" s="147"/>
      <c r="G16" s="148"/>
      <c r="H16" s="146">
        <f aca="true" t="shared" si="5" ref="H16:H31">+I16+L16</f>
        <v>0</v>
      </c>
      <c r="I16" s="147"/>
      <c r="J16" s="147"/>
      <c r="K16" s="147"/>
      <c r="L16" s="147"/>
      <c r="M16" s="148"/>
      <c r="N16" s="149"/>
      <c r="O16" s="145">
        <f t="shared" si="2"/>
        <v>0</v>
      </c>
    </row>
    <row r="17" spans="1:15" ht="12.75" hidden="1" outlineLevel="1">
      <c r="A17" s="51" t="s">
        <v>64</v>
      </c>
      <c r="B17" s="52" t="s">
        <v>65</v>
      </c>
      <c r="C17" s="146">
        <f t="shared" si="4"/>
        <v>0</v>
      </c>
      <c r="D17" s="147"/>
      <c r="E17" s="147"/>
      <c r="F17" s="147"/>
      <c r="G17" s="148"/>
      <c r="H17" s="146">
        <f t="shared" si="5"/>
        <v>0</v>
      </c>
      <c r="I17" s="147"/>
      <c r="J17" s="147"/>
      <c r="K17" s="147"/>
      <c r="L17" s="147"/>
      <c r="M17" s="148"/>
      <c r="N17" s="149"/>
      <c r="O17" s="145">
        <f t="shared" si="2"/>
        <v>0</v>
      </c>
    </row>
    <row r="18" spans="1:15" ht="12.75" hidden="1" outlineLevel="1">
      <c r="A18" s="51" t="s">
        <v>66</v>
      </c>
      <c r="B18" s="52" t="s">
        <v>67</v>
      </c>
      <c r="C18" s="146">
        <f t="shared" si="4"/>
        <v>0</v>
      </c>
      <c r="D18" s="147"/>
      <c r="E18" s="147"/>
      <c r="F18" s="147"/>
      <c r="G18" s="148"/>
      <c r="H18" s="146">
        <f t="shared" si="5"/>
        <v>0</v>
      </c>
      <c r="I18" s="147"/>
      <c r="J18" s="147"/>
      <c r="K18" s="147"/>
      <c r="L18" s="147"/>
      <c r="M18" s="148"/>
      <c r="N18" s="149"/>
      <c r="O18" s="145">
        <f t="shared" si="2"/>
        <v>0</v>
      </c>
    </row>
    <row r="19" spans="1:15" ht="12.75" hidden="1" outlineLevel="1">
      <c r="A19" s="51" t="s">
        <v>68</v>
      </c>
      <c r="B19" s="52" t="s">
        <v>69</v>
      </c>
      <c r="C19" s="146">
        <f t="shared" si="4"/>
        <v>0</v>
      </c>
      <c r="D19" s="147"/>
      <c r="E19" s="147"/>
      <c r="F19" s="147"/>
      <c r="G19" s="148"/>
      <c r="H19" s="146">
        <f t="shared" si="5"/>
        <v>0</v>
      </c>
      <c r="I19" s="147"/>
      <c r="J19" s="147"/>
      <c r="K19" s="147"/>
      <c r="L19" s="147"/>
      <c r="M19" s="148"/>
      <c r="N19" s="149"/>
      <c r="O19" s="145">
        <f t="shared" si="2"/>
        <v>0</v>
      </c>
    </row>
    <row r="20" spans="1:15" ht="12.75" hidden="1" outlineLevel="1">
      <c r="A20" s="51" t="s">
        <v>70</v>
      </c>
      <c r="B20" s="52" t="s">
        <v>71</v>
      </c>
      <c r="C20" s="146">
        <f t="shared" si="4"/>
        <v>0</v>
      </c>
      <c r="D20" s="147"/>
      <c r="E20" s="147"/>
      <c r="F20" s="147"/>
      <c r="G20" s="148"/>
      <c r="H20" s="146">
        <f t="shared" si="5"/>
        <v>0</v>
      </c>
      <c r="I20" s="147"/>
      <c r="J20" s="147"/>
      <c r="K20" s="147"/>
      <c r="L20" s="147"/>
      <c r="M20" s="148"/>
      <c r="N20" s="149"/>
      <c r="O20" s="145">
        <f t="shared" si="2"/>
        <v>0</v>
      </c>
    </row>
    <row r="21" spans="1:15" ht="12.75" hidden="1" outlineLevel="1">
      <c r="A21" s="51" t="s">
        <v>72</v>
      </c>
      <c r="B21" s="52" t="s">
        <v>73</v>
      </c>
      <c r="C21" s="146">
        <f t="shared" si="4"/>
        <v>0</v>
      </c>
      <c r="D21" s="147"/>
      <c r="E21" s="147"/>
      <c r="F21" s="147"/>
      <c r="G21" s="148"/>
      <c r="H21" s="146">
        <f t="shared" si="5"/>
        <v>0</v>
      </c>
      <c r="I21" s="147"/>
      <c r="J21" s="147"/>
      <c r="K21" s="147"/>
      <c r="L21" s="147"/>
      <c r="M21" s="148"/>
      <c r="N21" s="149"/>
      <c r="O21" s="145">
        <f t="shared" si="2"/>
        <v>0</v>
      </c>
    </row>
    <row r="22" spans="1:15" ht="12.75" collapsed="1">
      <c r="A22" s="54" t="s">
        <v>74</v>
      </c>
      <c r="B22" s="55" t="s">
        <v>75</v>
      </c>
      <c r="C22" s="95">
        <f>C23+C24</f>
        <v>5454.395</v>
      </c>
      <c r="D22" s="96"/>
      <c r="E22" s="96">
        <f>E23+E24+E32</f>
        <v>4069.0879999999997</v>
      </c>
      <c r="F22" s="96">
        <f>F23+F24+F32</f>
        <v>862.7570000000001</v>
      </c>
      <c r="G22" s="96"/>
      <c r="H22" s="96">
        <f t="shared" si="5"/>
        <v>2265.803</v>
      </c>
      <c r="I22" s="96">
        <f aca="true" t="shared" si="6" ref="I22:N22">I23+I24</f>
        <v>1464.8029999999999</v>
      </c>
      <c r="J22" s="96">
        <f t="shared" si="6"/>
        <v>456.936</v>
      </c>
      <c r="K22" s="96">
        <f t="shared" si="6"/>
        <v>67.954</v>
      </c>
      <c r="L22" s="96">
        <f t="shared" si="6"/>
        <v>801</v>
      </c>
      <c r="M22" s="96">
        <f t="shared" si="6"/>
        <v>0</v>
      </c>
      <c r="N22" s="96">
        <f t="shared" si="6"/>
        <v>801</v>
      </c>
      <c r="O22" s="145">
        <f t="shared" si="2"/>
        <v>7720.198</v>
      </c>
    </row>
    <row r="23" spans="1:15" ht="12" customHeight="1">
      <c r="A23" s="54" t="s">
        <v>173</v>
      </c>
      <c r="B23" s="99" t="s">
        <v>180</v>
      </c>
      <c r="C23" s="146">
        <v>5279.509</v>
      </c>
      <c r="D23" s="56"/>
      <c r="E23" s="56">
        <v>3918.357</v>
      </c>
      <c r="F23" s="56">
        <v>848.902</v>
      </c>
      <c r="G23" s="56"/>
      <c r="H23" s="96">
        <f t="shared" si="5"/>
        <v>1271.75</v>
      </c>
      <c r="I23" s="56">
        <v>470.75</v>
      </c>
      <c r="J23" s="56"/>
      <c r="K23" s="56"/>
      <c r="L23" s="156">
        <v>801</v>
      </c>
      <c r="M23" s="157"/>
      <c r="N23" s="112">
        <v>801</v>
      </c>
      <c r="O23" s="145">
        <f t="shared" si="2"/>
        <v>6551.259</v>
      </c>
    </row>
    <row r="24" spans="1:15" ht="12" customHeight="1">
      <c r="A24" s="54" t="s">
        <v>175</v>
      </c>
      <c r="B24" s="99" t="s">
        <v>181</v>
      </c>
      <c r="C24" s="146">
        <v>174.886</v>
      </c>
      <c r="D24" s="56"/>
      <c r="E24" s="56">
        <v>150.731</v>
      </c>
      <c r="F24" s="56">
        <v>13.855</v>
      </c>
      <c r="G24" s="157"/>
      <c r="H24" s="96">
        <f t="shared" si="5"/>
        <v>994.053</v>
      </c>
      <c r="I24" s="56">
        <v>994.053</v>
      </c>
      <c r="J24" s="56">
        <v>456.936</v>
      </c>
      <c r="K24" s="56">
        <v>67.954</v>
      </c>
      <c r="L24" s="156"/>
      <c r="M24" s="157"/>
      <c r="N24" s="112"/>
      <c r="O24" s="145">
        <f t="shared" si="2"/>
        <v>1168.939</v>
      </c>
    </row>
    <row r="25" spans="1:15" ht="0.75" customHeight="1">
      <c r="A25" s="54"/>
      <c r="B25" s="99"/>
      <c r="C25" s="146">
        <f t="shared" si="4"/>
        <v>0</v>
      </c>
      <c r="D25" s="56"/>
      <c r="E25" s="56"/>
      <c r="F25" s="56"/>
      <c r="G25" s="157"/>
      <c r="H25" s="96">
        <f t="shared" si="5"/>
        <v>0</v>
      </c>
      <c r="I25" s="56"/>
      <c r="J25" s="56"/>
      <c r="K25" s="56"/>
      <c r="L25" s="156"/>
      <c r="M25" s="157"/>
      <c r="N25" s="112"/>
      <c r="O25" s="145">
        <f t="shared" si="2"/>
        <v>0</v>
      </c>
    </row>
    <row r="26" spans="1:15" ht="12" customHeight="1" hidden="1">
      <c r="A26" s="54"/>
      <c r="B26" s="99"/>
      <c r="C26" s="146">
        <f t="shared" si="4"/>
        <v>0</v>
      </c>
      <c r="D26" s="56"/>
      <c r="E26" s="56"/>
      <c r="F26" s="56"/>
      <c r="G26" s="157"/>
      <c r="H26" s="96">
        <f t="shared" si="5"/>
        <v>0</v>
      </c>
      <c r="I26" s="56"/>
      <c r="J26" s="56"/>
      <c r="K26" s="56"/>
      <c r="L26" s="156"/>
      <c r="M26" s="157"/>
      <c r="N26" s="112"/>
      <c r="O26" s="145">
        <f t="shared" si="2"/>
        <v>0</v>
      </c>
    </row>
    <row r="27" spans="1:15" ht="12" customHeight="1" hidden="1">
      <c r="A27" s="54"/>
      <c r="B27" s="99"/>
      <c r="C27" s="146">
        <f t="shared" si="4"/>
        <v>0</v>
      </c>
      <c r="D27" s="56"/>
      <c r="E27" s="56"/>
      <c r="F27" s="56"/>
      <c r="G27" s="157"/>
      <c r="H27" s="96">
        <f t="shared" si="5"/>
        <v>0</v>
      </c>
      <c r="I27" s="56"/>
      <c r="J27" s="56"/>
      <c r="K27" s="56"/>
      <c r="L27" s="156"/>
      <c r="M27" s="157"/>
      <c r="N27" s="112"/>
      <c r="O27" s="145">
        <f t="shared" si="2"/>
        <v>0</v>
      </c>
    </row>
    <row r="28" spans="1:15" ht="12" customHeight="1" hidden="1">
      <c r="A28" s="54"/>
      <c r="B28" s="99"/>
      <c r="C28" s="146">
        <f t="shared" si="4"/>
        <v>0</v>
      </c>
      <c r="D28" s="56"/>
      <c r="E28" s="56"/>
      <c r="F28" s="56"/>
      <c r="G28" s="157"/>
      <c r="H28" s="96">
        <f t="shared" si="5"/>
        <v>0</v>
      </c>
      <c r="I28" s="56"/>
      <c r="J28" s="56"/>
      <c r="K28" s="56"/>
      <c r="L28" s="156"/>
      <c r="M28" s="157"/>
      <c r="N28" s="112"/>
      <c r="O28" s="145">
        <f t="shared" si="2"/>
        <v>0</v>
      </c>
    </row>
    <row r="29" spans="1:15" ht="12" customHeight="1" hidden="1">
      <c r="A29" s="54"/>
      <c r="B29" s="99"/>
      <c r="C29" s="146">
        <f t="shared" si="4"/>
        <v>0</v>
      </c>
      <c r="D29" s="56"/>
      <c r="E29" s="56"/>
      <c r="F29" s="56"/>
      <c r="G29" s="157"/>
      <c r="H29" s="96">
        <f t="shared" si="5"/>
        <v>0</v>
      </c>
      <c r="I29" s="56"/>
      <c r="J29" s="56"/>
      <c r="K29" s="56"/>
      <c r="L29" s="156"/>
      <c r="M29" s="157"/>
      <c r="N29" s="112"/>
      <c r="O29" s="145">
        <f t="shared" si="2"/>
        <v>0</v>
      </c>
    </row>
    <row r="30" spans="1:15" ht="12" customHeight="1" hidden="1">
      <c r="A30" s="54"/>
      <c r="B30" s="99"/>
      <c r="C30" s="146">
        <f t="shared" si="4"/>
        <v>0</v>
      </c>
      <c r="D30" s="56"/>
      <c r="E30" s="56"/>
      <c r="F30" s="56"/>
      <c r="G30" s="157"/>
      <c r="H30" s="96">
        <f t="shared" si="5"/>
        <v>0</v>
      </c>
      <c r="I30" s="56"/>
      <c r="J30" s="56"/>
      <c r="K30" s="56"/>
      <c r="L30" s="156"/>
      <c r="M30" s="157"/>
      <c r="N30" s="112"/>
      <c r="O30" s="145">
        <f t="shared" si="2"/>
        <v>0</v>
      </c>
    </row>
    <row r="31" spans="1:15" ht="12" customHeight="1" hidden="1">
      <c r="A31" s="54"/>
      <c r="B31" s="100"/>
      <c r="C31" s="146">
        <f t="shared" si="4"/>
        <v>0</v>
      </c>
      <c r="D31" s="96"/>
      <c r="E31" s="96"/>
      <c r="F31" s="96"/>
      <c r="G31" s="96"/>
      <c r="H31" s="96">
        <f t="shared" si="5"/>
        <v>0</v>
      </c>
      <c r="I31" s="96"/>
      <c r="J31" s="96"/>
      <c r="K31" s="96"/>
      <c r="L31" s="96">
        <v>0</v>
      </c>
      <c r="M31" s="96">
        <f>SUM(M32:M33)</f>
        <v>0</v>
      </c>
      <c r="N31" s="155"/>
      <c r="O31" s="145">
        <f t="shared" si="2"/>
        <v>0</v>
      </c>
    </row>
    <row r="32" spans="1:15" ht="1.5" customHeight="1">
      <c r="A32" s="54" t="s">
        <v>174</v>
      </c>
      <c r="B32" s="101" t="s">
        <v>182</v>
      </c>
      <c r="C32" s="92">
        <f>+D32+G32</f>
        <v>0</v>
      </c>
      <c r="D32" s="56"/>
      <c r="E32" s="56"/>
      <c r="F32" s="56"/>
      <c r="G32" s="157"/>
      <c r="H32" s="92">
        <f>+I32+L32</f>
        <v>0</v>
      </c>
      <c r="I32" s="56"/>
      <c r="J32" s="56"/>
      <c r="K32" s="56"/>
      <c r="L32" s="156"/>
      <c r="M32" s="157"/>
      <c r="N32" s="112"/>
      <c r="O32" s="145">
        <f t="shared" si="2"/>
        <v>0</v>
      </c>
    </row>
    <row r="33" spans="1:15" ht="12.75" customHeight="1" hidden="1">
      <c r="A33" s="54"/>
      <c r="B33" s="57"/>
      <c r="C33" s="92">
        <f>+D33+G33</f>
        <v>0</v>
      </c>
      <c r="D33" s="56"/>
      <c r="E33" s="56"/>
      <c r="F33" s="56"/>
      <c r="G33" s="157"/>
      <c r="H33" s="92">
        <f>+I33+L33</f>
        <v>0</v>
      </c>
      <c r="I33" s="56"/>
      <c r="J33" s="56"/>
      <c r="K33" s="56"/>
      <c r="L33" s="156"/>
      <c r="M33" s="157"/>
      <c r="N33" s="112"/>
      <c r="O33" s="145">
        <f t="shared" si="2"/>
        <v>0</v>
      </c>
    </row>
    <row r="34" spans="1:15" ht="12.75" customHeight="1" hidden="1">
      <c r="A34" s="54"/>
      <c r="B34" s="57"/>
      <c r="C34" s="96"/>
      <c r="D34" s="158"/>
      <c r="E34" s="158"/>
      <c r="F34" s="158"/>
      <c r="G34" s="159"/>
      <c r="H34" s="96"/>
      <c r="I34" s="158"/>
      <c r="J34" s="158"/>
      <c r="K34" s="158"/>
      <c r="L34" s="158"/>
      <c r="M34" s="159"/>
      <c r="N34" s="97"/>
      <c r="O34" s="145">
        <f t="shared" si="2"/>
        <v>0</v>
      </c>
    </row>
    <row r="35" spans="1:15" ht="13.5" customHeight="1">
      <c r="A35" s="54" t="s">
        <v>76</v>
      </c>
      <c r="B35" s="55" t="s">
        <v>77</v>
      </c>
      <c r="C35" s="96">
        <f>SUM(C40:C57)+C60+C61+C58</f>
        <v>1541</v>
      </c>
      <c r="D35" s="96"/>
      <c r="E35" s="96">
        <f>SUM(E40:E57)+E60+E61+E53</f>
        <v>0</v>
      </c>
      <c r="F35" s="96">
        <f>SUM(F40:F57)+F60+F61+F53</f>
        <v>0</v>
      </c>
      <c r="G35" s="96"/>
      <c r="H35" s="96">
        <f aca="true" t="shared" si="7" ref="H35:M35">SUM(H54:H61)+H53</f>
        <v>0</v>
      </c>
      <c r="I35" s="96">
        <f t="shared" si="7"/>
        <v>0</v>
      </c>
      <c r="J35" s="96">
        <f t="shared" si="7"/>
        <v>0</v>
      </c>
      <c r="K35" s="96">
        <f t="shared" si="7"/>
        <v>0</v>
      </c>
      <c r="L35" s="96">
        <f t="shared" si="7"/>
        <v>0</v>
      </c>
      <c r="M35" s="96">
        <f t="shared" si="7"/>
        <v>0</v>
      </c>
      <c r="N35" s="155"/>
      <c r="O35" s="145">
        <f t="shared" si="2"/>
        <v>1541</v>
      </c>
    </row>
    <row r="36" spans="1:15" ht="0.75" customHeight="1" hidden="1" outlineLevel="1">
      <c r="A36" s="51" t="s">
        <v>78</v>
      </c>
      <c r="B36" s="52" t="s">
        <v>79</v>
      </c>
      <c r="C36" s="146">
        <f>+D36+G36</f>
        <v>0</v>
      </c>
      <c r="D36" s="147"/>
      <c r="E36" s="147"/>
      <c r="F36" s="147"/>
      <c r="G36" s="148"/>
      <c r="H36" s="146">
        <f>+I36+L36</f>
        <v>0</v>
      </c>
      <c r="I36" s="147"/>
      <c r="J36" s="147"/>
      <c r="K36" s="147"/>
      <c r="L36" s="147"/>
      <c r="M36" s="148"/>
      <c r="N36" s="149"/>
      <c r="O36" s="145">
        <f t="shared" si="2"/>
        <v>0</v>
      </c>
    </row>
    <row r="37" spans="1:15" ht="38.25" hidden="1" outlineLevel="1">
      <c r="A37" s="51" t="s">
        <v>80</v>
      </c>
      <c r="B37" s="52" t="s">
        <v>81</v>
      </c>
      <c r="C37" s="146">
        <f>+D37+G37</f>
        <v>0</v>
      </c>
      <c r="D37" s="147"/>
      <c r="E37" s="147"/>
      <c r="F37" s="147"/>
      <c r="G37" s="148"/>
      <c r="H37" s="146">
        <f>+I37+L37</f>
        <v>0</v>
      </c>
      <c r="I37" s="147"/>
      <c r="J37" s="147"/>
      <c r="K37" s="147"/>
      <c r="L37" s="147"/>
      <c r="M37" s="148"/>
      <c r="N37" s="149"/>
      <c r="O37" s="145">
        <f t="shared" si="2"/>
        <v>0</v>
      </c>
    </row>
    <row r="38" spans="1:15" ht="12.75" hidden="1" outlineLevel="1">
      <c r="A38" s="51" t="s">
        <v>82</v>
      </c>
      <c r="B38" s="52" t="s">
        <v>83</v>
      </c>
      <c r="C38" s="146">
        <f>+D38+G38</f>
        <v>0</v>
      </c>
      <c r="D38" s="147"/>
      <c r="E38" s="147"/>
      <c r="F38" s="147"/>
      <c r="G38" s="148"/>
      <c r="H38" s="146">
        <f>+I38+L38</f>
        <v>0</v>
      </c>
      <c r="I38" s="147"/>
      <c r="J38" s="147"/>
      <c r="K38" s="147"/>
      <c r="L38" s="147"/>
      <c r="M38" s="148"/>
      <c r="N38" s="149"/>
      <c r="O38" s="145">
        <f t="shared" si="2"/>
        <v>0</v>
      </c>
    </row>
    <row r="39" spans="1:15" ht="25.5" hidden="1" outlineLevel="1">
      <c r="A39" s="51" t="s">
        <v>84</v>
      </c>
      <c r="B39" s="52" t="s">
        <v>85</v>
      </c>
      <c r="C39" s="146">
        <f>+D39+G39</f>
        <v>0</v>
      </c>
      <c r="D39" s="147"/>
      <c r="E39" s="147"/>
      <c r="F39" s="147"/>
      <c r="G39" s="148"/>
      <c r="H39" s="146">
        <f>+I39+L39</f>
        <v>0</v>
      </c>
      <c r="I39" s="147"/>
      <c r="J39" s="147"/>
      <c r="K39" s="147"/>
      <c r="L39" s="147"/>
      <c r="M39" s="148"/>
      <c r="N39" s="149"/>
      <c r="O39" s="145">
        <f t="shared" si="2"/>
        <v>0</v>
      </c>
    </row>
    <row r="40" spans="1:15" ht="25.5" hidden="1" outlineLevel="1">
      <c r="A40" s="51" t="s">
        <v>86</v>
      </c>
      <c r="B40" s="52" t="s">
        <v>87</v>
      </c>
      <c r="C40" s="146">
        <f aca="true" t="shared" si="8" ref="C40:C55">+D40+G40</f>
        <v>0</v>
      </c>
      <c r="D40" s="147"/>
      <c r="E40" s="147"/>
      <c r="F40" s="147"/>
      <c r="G40" s="148"/>
      <c r="H40" s="146"/>
      <c r="I40" s="147"/>
      <c r="J40" s="147"/>
      <c r="K40" s="147"/>
      <c r="L40" s="160"/>
      <c r="M40" s="148"/>
      <c r="N40" s="149"/>
      <c r="O40" s="145">
        <f t="shared" si="2"/>
        <v>0</v>
      </c>
    </row>
    <row r="41" spans="1:15" ht="25.5" hidden="1" outlineLevel="1">
      <c r="A41" s="51" t="s">
        <v>88</v>
      </c>
      <c r="B41" s="52" t="s">
        <v>89</v>
      </c>
      <c r="C41" s="146">
        <f t="shared" si="8"/>
        <v>0</v>
      </c>
      <c r="D41" s="147"/>
      <c r="E41" s="147"/>
      <c r="F41" s="147"/>
      <c r="G41" s="148"/>
      <c r="H41" s="146"/>
      <c r="I41" s="147"/>
      <c r="J41" s="147"/>
      <c r="K41" s="147"/>
      <c r="L41" s="160"/>
      <c r="M41" s="148"/>
      <c r="N41" s="149"/>
      <c r="O41" s="145">
        <f t="shared" si="2"/>
        <v>0</v>
      </c>
    </row>
    <row r="42" spans="1:15" ht="12.75" hidden="1" outlineLevel="1">
      <c r="A42" s="51" t="s">
        <v>90</v>
      </c>
      <c r="B42" s="52" t="s">
        <v>91</v>
      </c>
      <c r="C42" s="146">
        <f t="shared" si="8"/>
        <v>0</v>
      </c>
      <c r="D42" s="147"/>
      <c r="E42" s="147"/>
      <c r="F42" s="147"/>
      <c r="G42" s="148"/>
      <c r="H42" s="146"/>
      <c r="I42" s="147"/>
      <c r="J42" s="147"/>
      <c r="K42" s="147"/>
      <c r="L42" s="160"/>
      <c r="M42" s="148"/>
      <c r="N42" s="149"/>
      <c r="O42" s="145">
        <f t="shared" si="2"/>
        <v>0</v>
      </c>
    </row>
    <row r="43" spans="1:15" ht="38.25" hidden="1" outlineLevel="1">
      <c r="A43" s="51" t="s">
        <v>92</v>
      </c>
      <c r="B43" s="52" t="s">
        <v>93</v>
      </c>
      <c r="C43" s="146">
        <f t="shared" si="8"/>
        <v>0</v>
      </c>
      <c r="D43" s="147"/>
      <c r="E43" s="147"/>
      <c r="F43" s="147"/>
      <c r="G43" s="148"/>
      <c r="H43" s="146"/>
      <c r="I43" s="147"/>
      <c r="J43" s="147"/>
      <c r="K43" s="147"/>
      <c r="L43" s="160"/>
      <c r="M43" s="148"/>
      <c r="N43" s="149"/>
      <c r="O43" s="145">
        <f t="shared" si="2"/>
        <v>0</v>
      </c>
    </row>
    <row r="44" spans="1:15" ht="38.25" hidden="1" outlineLevel="1">
      <c r="A44" s="51" t="s">
        <v>94</v>
      </c>
      <c r="B44" s="52" t="s">
        <v>95</v>
      </c>
      <c r="C44" s="146">
        <f t="shared" si="8"/>
        <v>0</v>
      </c>
      <c r="D44" s="147"/>
      <c r="E44" s="147"/>
      <c r="F44" s="147"/>
      <c r="G44" s="148"/>
      <c r="H44" s="146"/>
      <c r="I44" s="147"/>
      <c r="J44" s="147"/>
      <c r="K44" s="147"/>
      <c r="L44" s="160"/>
      <c r="M44" s="148"/>
      <c r="N44" s="149"/>
      <c r="O44" s="145">
        <f t="shared" si="2"/>
        <v>0</v>
      </c>
    </row>
    <row r="45" spans="1:15" ht="25.5" hidden="1" outlineLevel="1">
      <c r="A45" s="51" t="s">
        <v>96</v>
      </c>
      <c r="B45" s="52" t="s">
        <v>97</v>
      </c>
      <c r="C45" s="146">
        <f t="shared" si="8"/>
        <v>0</v>
      </c>
      <c r="D45" s="147"/>
      <c r="E45" s="147"/>
      <c r="F45" s="147"/>
      <c r="G45" s="148"/>
      <c r="H45" s="146"/>
      <c r="I45" s="147"/>
      <c r="J45" s="147"/>
      <c r="K45" s="147"/>
      <c r="L45" s="160"/>
      <c r="M45" s="148"/>
      <c r="N45" s="149"/>
      <c r="O45" s="145">
        <f t="shared" si="2"/>
        <v>0</v>
      </c>
    </row>
    <row r="46" spans="1:15" ht="12.75" hidden="1" outlineLevel="1">
      <c r="A46" s="51" t="s">
        <v>80</v>
      </c>
      <c r="B46" s="52" t="s">
        <v>98</v>
      </c>
      <c r="C46" s="146">
        <f t="shared" si="8"/>
        <v>0</v>
      </c>
      <c r="D46" s="147"/>
      <c r="E46" s="147"/>
      <c r="F46" s="147"/>
      <c r="G46" s="148"/>
      <c r="H46" s="146"/>
      <c r="I46" s="147"/>
      <c r="J46" s="147"/>
      <c r="K46" s="147"/>
      <c r="L46" s="160"/>
      <c r="M46" s="148"/>
      <c r="N46" s="149"/>
      <c r="O46" s="145">
        <f t="shared" si="2"/>
        <v>0</v>
      </c>
    </row>
    <row r="47" spans="1:15" ht="12.75" hidden="1" outlineLevel="1">
      <c r="A47" s="51" t="s">
        <v>99</v>
      </c>
      <c r="B47" s="52" t="s">
        <v>100</v>
      </c>
      <c r="C47" s="146">
        <f t="shared" si="8"/>
        <v>0</v>
      </c>
      <c r="D47" s="147"/>
      <c r="E47" s="147"/>
      <c r="F47" s="147"/>
      <c r="G47" s="148"/>
      <c r="H47" s="146"/>
      <c r="I47" s="147"/>
      <c r="J47" s="147"/>
      <c r="K47" s="147"/>
      <c r="L47" s="160"/>
      <c r="M47" s="148"/>
      <c r="N47" s="149"/>
      <c r="O47" s="145">
        <f t="shared" si="2"/>
        <v>0</v>
      </c>
    </row>
    <row r="48" spans="1:15" ht="25.5" hidden="1" outlineLevel="1">
      <c r="A48" s="51" t="s">
        <v>101</v>
      </c>
      <c r="B48" s="52" t="s">
        <v>102</v>
      </c>
      <c r="C48" s="146">
        <f t="shared" si="8"/>
        <v>0</v>
      </c>
      <c r="D48" s="147"/>
      <c r="E48" s="147"/>
      <c r="F48" s="147"/>
      <c r="G48" s="148"/>
      <c r="H48" s="146"/>
      <c r="I48" s="147"/>
      <c r="J48" s="147"/>
      <c r="K48" s="147"/>
      <c r="L48" s="160"/>
      <c r="M48" s="148"/>
      <c r="N48" s="149"/>
      <c r="O48" s="145">
        <f t="shared" si="2"/>
        <v>0</v>
      </c>
    </row>
    <row r="49" spans="1:15" ht="12.75" hidden="1" outlineLevel="1">
      <c r="A49" s="51" t="s">
        <v>103</v>
      </c>
      <c r="B49" s="52" t="s">
        <v>104</v>
      </c>
      <c r="C49" s="146">
        <f t="shared" si="8"/>
        <v>0</v>
      </c>
      <c r="D49" s="147"/>
      <c r="E49" s="147"/>
      <c r="F49" s="147"/>
      <c r="G49" s="148"/>
      <c r="H49" s="146"/>
      <c r="I49" s="147"/>
      <c r="J49" s="147"/>
      <c r="K49" s="147"/>
      <c r="L49" s="160"/>
      <c r="M49" s="148"/>
      <c r="N49" s="149"/>
      <c r="O49" s="145">
        <f t="shared" si="2"/>
        <v>0</v>
      </c>
    </row>
    <row r="50" spans="1:15" ht="25.5" hidden="1" outlineLevel="1">
      <c r="A50" s="51" t="s">
        <v>105</v>
      </c>
      <c r="B50" s="52" t="s">
        <v>106</v>
      </c>
      <c r="C50" s="146">
        <f t="shared" si="8"/>
        <v>0</v>
      </c>
      <c r="D50" s="147"/>
      <c r="E50" s="147"/>
      <c r="F50" s="147"/>
      <c r="G50" s="148"/>
      <c r="H50" s="146"/>
      <c r="I50" s="147"/>
      <c r="J50" s="147"/>
      <c r="K50" s="147"/>
      <c r="L50" s="160"/>
      <c r="M50" s="148"/>
      <c r="N50" s="149"/>
      <c r="O50" s="145">
        <f t="shared" si="2"/>
        <v>0</v>
      </c>
    </row>
    <row r="51" spans="1:15" ht="12.75" hidden="1" outlineLevel="1">
      <c r="A51" s="51" t="s">
        <v>107</v>
      </c>
      <c r="B51" s="52" t="s">
        <v>108</v>
      </c>
      <c r="C51" s="146">
        <f t="shared" si="8"/>
        <v>0</v>
      </c>
      <c r="D51" s="147"/>
      <c r="E51" s="147"/>
      <c r="F51" s="147"/>
      <c r="G51" s="148"/>
      <c r="H51" s="146"/>
      <c r="I51" s="147"/>
      <c r="J51" s="147"/>
      <c r="K51" s="147"/>
      <c r="L51" s="160"/>
      <c r="M51" s="148"/>
      <c r="N51" s="149"/>
      <c r="O51" s="145">
        <f t="shared" si="2"/>
        <v>0</v>
      </c>
    </row>
    <row r="52" spans="1:15" ht="25.5" customHeight="1" hidden="1" outlineLevel="1">
      <c r="A52" s="51" t="s">
        <v>109</v>
      </c>
      <c r="B52" s="52" t="s">
        <v>110</v>
      </c>
      <c r="C52" s="146">
        <f t="shared" si="8"/>
        <v>0</v>
      </c>
      <c r="D52" s="147"/>
      <c r="E52" s="147"/>
      <c r="F52" s="147"/>
      <c r="G52" s="148"/>
      <c r="H52" s="146"/>
      <c r="I52" s="147"/>
      <c r="J52" s="147"/>
      <c r="K52" s="147"/>
      <c r="L52" s="160"/>
      <c r="M52" s="148"/>
      <c r="N52" s="149"/>
      <c r="O52" s="145">
        <f t="shared" si="2"/>
        <v>0</v>
      </c>
    </row>
    <row r="53" spans="1:15" ht="14.25" customHeight="1" outlineLevel="1">
      <c r="A53" s="213" t="s">
        <v>111</v>
      </c>
      <c r="B53" s="59" t="s">
        <v>183</v>
      </c>
      <c r="C53" s="92">
        <v>1512</v>
      </c>
      <c r="D53" s="56"/>
      <c r="E53" s="56"/>
      <c r="F53" s="56"/>
      <c r="G53" s="157"/>
      <c r="H53" s="92">
        <f>+I53+L53</f>
        <v>0</v>
      </c>
      <c r="I53" s="56"/>
      <c r="J53" s="56"/>
      <c r="K53" s="56"/>
      <c r="L53" s="156"/>
      <c r="M53" s="157"/>
      <c r="N53" s="112"/>
      <c r="O53" s="145">
        <f t="shared" si="2"/>
        <v>1512</v>
      </c>
    </row>
    <row r="54" spans="1:15" ht="0.75" customHeight="1">
      <c r="A54" s="51" t="s">
        <v>112</v>
      </c>
      <c r="B54" s="52" t="s">
        <v>113</v>
      </c>
      <c r="C54" s="146">
        <f t="shared" si="8"/>
        <v>0</v>
      </c>
      <c r="D54" s="56"/>
      <c r="E54" s="56"/>
      <c r="F54" s="56" t="s">
        <v>114</v>
      </c>
      <c r="G54" s="157"/>
      <c r="H54" s="92">
        <f aca="true" t="shared" si="9" ref="H54:H60">+I54+L54</f>
        <v>0</v>
      </c>
      <c r="I54" s="56"/>
      <c r="J54" s="56"/>
      <c r="K54" s="56"/>
      <c r="L54" s="156"/>
      <c r="M54" s="157"/>
      <c r="N54" s="112"/>
      <c r="O54" s="145">
        <f t="shared" si="2"/>
        <v>0</v>
      </c>
    </row>
    <row r="55" spans="1:15" ht="1.5" customHeight="1" hidden="1">
      <c r="A55" s="51" t="s">
        <v>115</v>
      </c>
      <c r="B55" s="60" t="s">
        <v>116</v>
      </c>
      <c r="C55" s="146">
        <f t="shared" si="8"/>
        <v>0</v>
      </c>
      <c r="D55" s="56"/>
      <c r="E55" s="56"/>
      <c r="F55" s="56"/>
      <c r="G55" s="157"/>
      <c r="H55" s="92">
        <f t="shared" si="9"/>
        <v>0</v>
      </c>
      <c r="I55" s="56"/>
      <c r="J55" s="56"/>
      <c r="K55" s="56"/>
      <c r="L55" s="156"/>
      <c r="M55" s="157"/>
      <c r="N55" s="112"/>
      <c r="O55" s="145">
        <f t="shared" si="2"/>
        <v>0</v>
      </c>
    </row>
    <row r="56" spans="1:15" ht="25.5" hidden="1">
      <c r="A56" s="51" t="s">
        <v>117</v>
      </c>
      <c r="B56" s="60" t="s">
        <v>118</v>
      </c>
      <c r="C56" s="92">
        <f>+D56+G56</f>
        <v>0</v>
      </c>
      <c r="D56" s="147"/>
      <c r="E56" s="56"/>
      <c r="F56" s="56"/>
      <c r="G56" s="157"/>
      <c r="H56" s="92">
        <f t="shared" si="9"/>
        <v>0</v>
      </c>
      <c r="I56" s="56"/>
      <c r="J56" s="56"/>
      <c r="K56" s="56"/>
      <c r="L56" s="156"/>
      <c r="M56" s="157"/>
      <c r="N56" s="112"/>
      <c r="O56" s="145">
        <f t="shared" si="2"/>
        <v>0</v>
      </c>
    </row>
    <row r="57" spans="1:15" ht="15" customHeight="1">
      <c r="A57" s="51" t="s">
        <v>119</v>
      </c>
      <c r="B57" s="60" t="s">
        <v>120</v>
      </c>
      <c r="C57" s="92">
        <v>20</v>
      </c>
      <c r="D57" s="56"/>
      <c r="E57" s="56"/>
      <c r="F57" s="56"/>
      <c r="G57" s="157"/>
      <c r="H57" s="92">
        <f t="shared" si="9"/>
        <v>0</v>
      </c>
      <c r="I57" s="56"/>
      <c r="J57" s="56"/>
      <c r="K57" s="56"/>
      <c r="L57" s="156"/>
      <c r="M57" s="157"/>
      <c r="N57" s="112"/>
      <c r="O57" s="145">
        <f t="shared" si="2"/>
        <v>20</v>
      </c>
    </row>
    <row r="58" spans="1:15" ht="44.25" customHeight="1" hidden="1" outlineLevel="1">
      <c r="A58" s="51" t="s">
        <v>191</v>
      </c>
      <c r="B58" s="110" t="s">
        <v>192</v>
      </c>
      <c r="C58" s="146"/>
      <c r="D58" s="147"/>
      <c r="E58" s="147"/>
      <c r="F58" s="147"/>
      <c r="G58" s="148"/>
      <c r="H58" s="146">
        <f t="shared" si="9"/>
        <v>0</v>
      </c>
      <c r="I58" s="147"/>
      <c r="J58" s="147"/>
      <c r="K58" s="147"/>
      <c r="L58" s="147"/>
      <c r="M58" s="148"/>
      <c r="N58" s="149"/>
      <c r="O58" s="145">
        <f t="shared" si="2"/>
        <v>0</v>
      </c>
    </row>
    <row r="59" spans="1:15" ht="1.5" customHeight="1" hidden="1" outlineLevel="1">
      <c r="A59" s="51" t="s">
        <v>121</v>
      </c>
      <c r="B59" s="60" t="s">
        <v>122</v>
      </c>
      <c r="C59" s="146">
        <f>+D59+G59</f>
        <v>0</v>
      </c>
      <c r="D59" s="147"/>
      <c r="E59" s="147"/>
      <c r="F59" s="147"/>
      <c r="G59" s="148"/>
      <c r="H59" s="146">
        <f t="shared" si="9"/>
        <v>0</v>
      </c>
      <c r="I59" s="147"/>
      <c r="J59" s="147"/>
      <c r="K59" s="147"/>
      <c r="L59" s="147"/>
      <c r="M59" s="148"/>
      <c r="N59" s="149"/>
      <c r="O59" s="145">
        <f t="shared" si="2"/>
        <v>0</v>
      </c>
    </row>
    <row r="60" spans="1:15" ht="1.5" customHeight="1" outlineLevel="1">
      <c r="A60" s="51" t="s">
        <v>121</v>
      </c>
      <c r="B60" s="60" t="s">
        <v>122</v>
      </c>
      <c r="C60" s="92">
        <f>+D60+G60</f>
        <v>0</v>
      </c>
      <c r="D60" s="56"/>
      <c r="E60" s="56"/>
      <c r="F60" s="56"/>
      <c r="G60" s="157"/>
      <c r="H60" s="92">
        <f t="shared" si="9"/>
        <v>0</v>
      </c>
      <c r="I60" s="56"/>
      <c r="J60" s="56"/>
      <c r="K60" s="56"/>
      <c r="L60" s="156"/>
      <c r="M60" s="157"/>
      <c r="N60" s="112"/>
      <c r="O60" s="145">
        <f t="shared" si="2"/>
        <v>0</v>
      </c>
    </row>
    <row r="61" spans="1:15" ht="15" customHeight="1">
      <c r="A61" s="51" t="s">
        <v>123</v>
      </c>
      <c r="B61" s="104" t="s">
        <v>285</v>
      </c>
      <c r="C61" s="92">
        <v>9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161"/>
      <c r="O61" s="145">
        <f t="shared" si="2"/>
        <v>9</v>
      </c>
    </row>
    <row r="62" spans="1:15" ht="13.5" customHeight="1" outlineLevel="1">
      <c r="A62" s="54">
        <v>100000</v>
      </c>
      <c r="B62" s="55" t="s">
        <v>124</v>
      </c>
      <c r="C62" s="158">
        <f>C64+C65+C66</f>
        <v>642.841</v>
      </c>
      <c r="D62" s="158"/>
      <c r="E62" s="158">
        <f aca="true" t="shared" si="10" ref="E62:M62">SUM(E63:E68)</f>
        <v>0</v>
      </c>
      <c r="F62" s="158">
        <f t="shared" si="10"/>
        <v>250</v>
      </c>
      <c r="G62" s="159"/>
      <c r="H62" s="96">
        <f t="shared" si="10"/>
        <v>524</v>
      </c>
      <c r="I62" s="158">
        <f t="shared" si="10"/>
        <v>0</v>
      </c>
      <c r="J62" s="158">
        <f t="shared" si="10"/>
        <v>0</v>
      </c>
      <c r="K62" s="158">
        <f t="shared" si="10"/>
        <v>0</v>
      </c>
      <c r="L62" s="158">
        <f t="shared" si="10"/>
        <v>524</v>
      </c>
      <c r="M62" s="159">
        <f t="shared" si="10"/>
        <v>524</v>
      </c>
      <c r="N62" s="97"/>
      <c r="O62" s="145">
        <f t="shared" si="2"/>
        <v>1166.841</v>
      </c>
    </row>
    <row r="63" spans="1:15" ht="12.75" customHeight="1" hidden="1" outlineLevel="1">
      <c r="A63" s="51">
        <v>100101</v>
      </c>
      <c r="B63" s="52" t="s">
        <v>125</v>
      </c>
      <c r="C63" s="92">
        <f aca="true" t="shared" si="11" ref="C63:C82">+D63+G63</f>
        <v>0</v>
      </c>
      <c r="D63" s="147"/>
      <c r="E63" s="147"/>
      <c r="F63" s="147"/>
      <c r="G63" s="148"/>
      <c r="H63" s="146">
        <f>+I63+L63</f>
        <v>0</v>
      </c>
      <c r="I63" s="147"/>
      <c r="J63" s="147"/>
      <c r="K63" s="147"/>
      <c r="L63" s="147"/>
      <c r="M63" s="148"/>
      <c r="N63" s="149"/>
      <c r="O63" s="145">
        <f t="shared" si="2"/>
        <v>0</v>
      </c>
    </row>
    <row r="64" spans="1:15" ht="15.75" customHeight="1" outlineLevel="1">
      <c r="A64" s="51">
        <v>100102</v>
      </c>
      <c r="B64" s="104" t="s">
        <v>14</v>
      </c>
      <c r="C64" s="92">
        <f t="shared" si="11"/>
        <v>0</v>
      </c>
      <c r="D64" s="147"/>
      <c r="E64" s="147"/>
      <c r="F64" s="147"/>
      <c r="G64" s="148"/>
      <c r="H64" s="146">
        <f>+I64+L64</f>
        <v>299</v>
      </c>
      <c r="I64" s="147"/>
      <c r="J64" s="147"/>
      <c r="K64" s="147"/>
      <c r="L64" s="147">
        <v>299</v>
      </c>
      <c r="M64" s="148">
        <v>299</v>
      </c>
      <c r="N64" s="149"/>
      <c r="O64" s="145">
        <f t="shared" si="2"/>
        <v>299</v>
      </c>
    </row>
    <row r="65" spans="1:15" ht="0.75" customHeight="1" outlineLevel="1">
      <c r="A65" s="51" t="s">
        <v>208</v>
      </c>
      <c r="B65" s="52" t="s">
        <v>209</v>
      </c>
      <c r="C65" s="92">
        <f t="shared" si="11"/>
        <v>0</v>
      </c>
      <c r="D65" s="147"/>
      <c r="E65" s="147"/>
      <c r="F65" s="147"/>
      <c r="G65" s="148"/>
      <c r="H65" s="146"/>
      <c r="I65" s="147"/>
      <c r="J65" s="147"/>
      <c r="K65" s="147"/>
      <c r="L65" s="147"/>
      <c r="M65" s="148"/>
      <c r="N65" s="149"/>
      <c r="O65" s="145">
        <f t="shared" si="2"/>
        <v>0</v>
      </c>
    </row>
    <row r="66" spans="1:15" ht="12.75" outlineLevel="1">
      <c r="A66" s="51">
        <v>100203</v>
      </c>
      <c r="B66" s="60" t="s">
        <v>126</v>
      </c>
      <c r="C66" s="92">
        <v>642.841</v>
      </c>
      <c r="D66" s="147"/>
      <c r="E66" s="147"/>
      <c r="F66" s="147">
        <v>250</v>
      </c>
      <c r="G66" s="148"/>
      <c r="H66" s="146">
        <f>+I66+L66</f>
        <v>225</v>
      </c>
      <c r="I66" s="147"/>
      <c r="J66" s="147"/>
      <c r="K66" s="147"/>
      <c r="L66" s="147">
        <v>225</v>
      </c>
      <c r="M66" s="148">
        <v>225</v>
      </c>
      <c r="N66" s="149"/>
      <c r="O66" s="145">
        <f t="shared" si="2"/>
        <v>867.841</v>
      </c>
    </row>
    <row r="67" spans="1:15" ht="0.75" customHeight="1" outlineLevel="1">
      <c r="A67" s="51" t="s">
        <v>127</v>
      </c>
      <c r="B67" s="60" t="s">
        <v>128</v>
      </c>
      <c r="C67" s="92"/>
      <c r="D67" s="147"/>
      <c r="E67" s="147"/>
      <c r="F67" s="147"/>
      <c r="G67" s="148"/>
      <c r="H67" s="146">
        <f>+I67+L67</f>
        <v>0</v>
      </c>
      <c r="I67" s="147"/>
      <c r="J67" s="147"/>
      <c r="K67" s="147"/>
      <c r="L67" s="147"/>
      <c r="M67" s="148"/>
      <c r="N67" s="149"/>
      <c r="O67" s="145">
        <f t="shared" si="2"/>
        <v>0</v>
      </c>
    </row>
    <row r="68" spans="1:15" ht="18" customHeight="1" hidden="1" outlineLevel="1">
      <c r="A68" s="51" t="s">
        <v>129</v>
      </c>
      <c r="B68" s="52" t="s">
        <v>130</v>
      </c>
      <c r="C68" s="92">
        <f t="shared" si="11"/>
        <v>0</v>
      </c>
      <c r="D68" s="147"/>
      <c r="E68" s="147"/>
      <c r="F68" s="147"/>
      <c r="G68" s="148"/>
      <c r="H68" s="146">
        <f>+I68+L68</f>
        <v>0</v>
      </c>
      <c r="I68" s="147"/>
      <c r="J68" s="147"/>
      <c r="K68" s="147"/>
      <c r="L68" s="147"/>
      <c r="M68" s="148"/>
      <c r="N68" s="149"/>
      <c r="O68" s="145">
        <f t="shared" si="2"/>
        <v>0</v>
      </c>
    </row>
    <row r="69" spans="1:15" ht="12.75" collapsed="1">
      <c r="A69" s="54">
        <v>110000</v>
      </c>
      <c r="B69" s="55" t="s">
        <v>131</v>
      </c>
      <c r="C69" s="162">
        <f>C70</f>
        <v>11.6</v>
      </c>
      <c r="D69" s="96"/>
      <c r="E69" s="96">
        <f aca="true" t="shared" si="12" ref="E69:M69">+E70+E71+E72</f>
        <v>0</v>
      </c>
      <c r="F69" s="96">
        <f t="shared" si="12"/>
        <v>0</v>
      </c>
      <c r="G69" s="96"/>
      <c r="H69" s="96">
        <f t="shared" si="12"/>
        <v>0</v>
      </c>
      <c r="I69" s="96">
        <f t="shared" si="12"/>
        <v>0</v>
      </c>
      <c r="J69" s="96">
        <f t="shared" si="12"/>
        <v>0</v>
      </c>
      <c r="K69" s="96">
        <f t="shared" si="12"/>
        <v>0</v>
      </c>
      <c r="L69" s="96">
        <f t="shared" si="12"/>
        <v>0</v>
      </c>
      <c r="M69" s="96">
        <f t="shared" si="12"/>
        <v>0</v>
      </c>
      <c r="N69" s="155"/>
      <c r="O69" s="145">
        <f t="shared" si="2"/>
        <v>11.6</v>
      </c>
    </row>
    <row r="70" spans="1:15" ht="22.5">
      <c r="A70" s="51" t="s">
        <v>166</v>
      </c>
      <c r="B70" s="104" t="s">
        <v>184</v>
      </c>
      <c r="C70" s="92">
        <v>11.6</v>
      </c>
      <c r="D70" s="56"/>
      <c r="E70" s="56"/>
      <c r="F70" s="56"/>
      <c r="G70" s="157"/>
      <c r="H70" s="92">
        <f>+I70+L70</f>
        <v>0</v>
      </c>
      <c r="I70" s="56"/>
      <c r="J70" s="56"/>
      <c r="K70" s="56"/>
      <c r="L70" s="156"/>
      <c r="M70" s="157"/>
      <c r="N70" s="112"/>
      <c r="O70" s="145">
        <f t="shared" si="2"/>
        <v>11.6</v>
      </c>
    </row>
    <row r="71" spans="1:15" ht="12" customHeight="1" hidden="1">
      <c r="A71" s="51"/>
      <c r="B71" s="52"/>
      <c r="C71" s="92">
        <f t="shared" si="11"/>
        <v>0</v>
      </c>
      <c r="D71" s="146"/>
      <c r="E71" s="146"/>
      <c r="F71" s="146"/>
      <c r="G71" s="146"/>
      <c r="H71" s="92">
        <f>+I71+L71</f>
        <v>0</v>
      </c>
      <c r="I71" s="146"/>
      <c r="J71" s="146"/>
      <c r="K71" s="146"/>
      <c r="L71" s="146"/>
      <c r="M71" s="146">
        <v>0</v>
      </c>
      <c r="N71" s="163"/>
      <c r="O71" s="145">
        <f t="shared" si="2"/>
        <v>0</v>
      </c>
    </row>
    <row r="72" spans="1:15" ht="12.75" hidden="1">
      <c r="A72" s="51" t="s">
        <v>132</v>
      </c>
      <c r="B72" s="52" t="s">
        <v>133</v>
      </c>
      <c r="C72" s="92">
        <f t="shared" si="11"/>
        <v>0</v>
      </c>
      <c r="D72" s="56"/>
      <c r="E72" s="56"/>
      <c r="F72" s="56"/>
      <c r="G72" s="157"/>
      <c r="H72" s="92">
        <f>+I72+L72</f>
        <v>0</v>
      </c>
      <c r="I72" s="56"/>
      <c r="J72" s="56"/>
      <c r="K72" s="56"/>
      <c r="L72" s="156"/>
      <c r="M72" s="157"/>
      <c r="N72" s="112"/>
      <c r="O72" s="145">
        <f t="shared" si="2"/>
        <v>0</v>
      </c>
    </row>
    <row r="73" spans="1:15" ht="0.75" customHeight="1">
      <c r="A73" s="54">
        <v>120000</v>
      </c>
      <c r="B73" s="55" t="s">
        <v>134</v>
      </c>
      <c r="C73" s="162">
        <f>C74+C75</f>
        <v>0</v>
      </c>
      <c r="D73" s="96"/>
      <c r="E73" s="96">
        <f aca="true" t="shared" si="13" ref="E73:M73">SUM(E74:E75)</f>
        <v>0</v>
      </c>
      <c r="F73" s="96">
        <f t="shared" si="13"/>
        <v>0</v>
      </c>
      <c r="G73" s="96"/>
      <c r="H73" s="96">
        <f t="shared" si="13"/>
        <v>0</v>
      </c>
      <c r="I73" s="96">
        <f t="shared" si="13"/>
        <v>0</v>
      </c>
      <c r="J73" s="96">
        <f t="shared" si="13"/>
        <v>0</v>
      </c>
      <c r="K73" s="96">
        <f t="shared" si="13"/>
        <v>0</v>
      </c>
      <c r="L73" s="96">
        <f t="shared" si="13"/>
        <v>0</v>
      </c>
      <c r="M73" s="96">
        <f t="shared" si="13"/>
        <v>0</v>
      </c>
      <c r="N73" s="155"/>
      <c r="O73" s="145">
        <f t="shared" si="2"/>
        <v>0</v>
      </c>
    </row>
    <row r="74" spans="1:15" ht="12.75" hidden="1">
      <c r="A74" s="51" t="s">
        <v>135</v>
      </c>
      <c r="B74" s="52" t="s">
        <v>136</v>
      </c>
      <c r="C74" s="92"/>
      <c r="D74" s="56"/>
      <c r="E74" s="56"/>
      <c r="F74" s="56"/>
      <c r="G74" s="157"/>
      <c r="H74" s="92">
        <f>+I74+L74</f>
        <v>0</v>
      </c>
      <c r="I74" s="56"/>
      <c r="J74" s="56"/>
      <c r="K74" s="56"/>
      <c r="L74" s="156"/>
      <c r="M74" s="157"/>
      <c r="N74" s="112"/>
      <c r="O74" s="145">
        <f t="shared" si="2"/>
        <v>0</v>
      </c>
    </row>
    <row r="75" spans="1:15" ht="19.5" customHeight="1" hidden="1">
      <c r="A75" s="51">
        <v>120201</v>
      </c>
      <c r="B75" s="52" t="s">
        <v>137</v>
      </c>
      <c r="C75" s="92"/>
      <c r="D75" s="56"/>
      <c r="E75" s="56"/>
      <c r="F75" s="56"/>
      <c r="G75" s="157"/>
      <c r="H75" s="92">
        <f>+I75+L75</f>
        <v>0</v>
      </c>
      <c r="I75" s="56"/>
      <c r="J75" s="56"/>
      <c r="K75" s="56"/>
      <c r="L75" s="156"/>
      <c r="M75" s="157"/>
      <c r="N75" s="112"/>
      <c r="O75" s="145">
        <f t="shared" si="2"/>
        <v>0</v>
      </c>
    </row>
    <row r="76" spans="1:15" ht="12" customHeight="1">
      <c r="A76" s="54">
        <v>130000</v>
      </c>
      <c r="B76" s="55" t="s">
        <v>138</v>
      </c>
      <c r="C76" s="92">
        <f>C78</f>
        <v>528.489</v>
      </c>
      <c r="D76" s="96"/>
      <c r="E76" s="96">
        <f>E78</f>
        <v>347.309</v>
      </c>
      <c r="F76" s="96">
        <f>F78</f>
        <v>78.88</v>
      </c>
      <c r="G76" s="96"/>
      <c r="H76" s="96">
        <f aca="true" t="shared" si="14" ref="H76:N76">H78</f>
        <v>299</v>
      </c>
      <c r="I76" s="96">
        <f t="shared" si="14"/>
        <v>0</v>
      </c>
      <c r="J76" s="96">
        <f t="shared" si="14"/>
        <v>0</v>
      </c>
      <c r="K76" s="96">
        <f t="shared" si="14"/>
        <v>0</v>
      </c>
      <c r="L76" s="96">
        <f t="shared" si="14"/>
        <v>299</v>
      </c>
      <c r="M76" s="96">
        <f t="shared" si="14"/>
        <v>0</v>
      </c>
      <c r="N76" s="96">
        <f t="shared" si="14"/>
        <v>299</v>
      </c>
      <c r="O76" s="145">
        <f t="shared" si="2"/>
        <v>827.489</v>
      </c>
    </row>
    <row r="77" spans="1:15" ht="1.5" customHeight="1">
      <c r="A77" s="51" t="s">
        <v>139</v>
      </c>
      <c r="B77" s="52" t="s">
        <v>140</v>
      </c>
      <c r="C77" s="92">
        <f t="shared" si="11"/>
        <v>0</v>
      </c>
      <c r="D77" s="146"/>
      <c r="E77" s="146"/>
      <c r="F77" s="146"/>
      <c r="G77" s="146"/>
      <c r="H77" s="146"/>
      <c r="I77" s="146">
        <f>SUM(I78:I81)</f>
        <v>0</v>
      </c>
      <c r="J77" s="146">
        <f>SUM(J78:J81)</f>
        <v>0</v>
      </c>
      <c r="K77" s="146">
        <f>SUM(K78:K81)</f>
        <v>0</v>
      </c>
      <c r="L77" s="146">
        <f>SUM(L78:L81)</f>
        <v>299</v>
      </c>
      <c r="M77" s="146">
        <f>SUM(M78:M81)</f>
        <v>0</v>
      </c>
      <c r="N77" s="163"/>
      <c r="O77" s="145">
        <f aca="true" t="shared" si="15" ref="O77:O98">C77+H77</f>
        <v>0</v>
      </c>
    </row>
    <row r="78" spans="1:15" ht="15" customHeight="1">
      <c r="A78" s="51" t="s">
        <v>207</v>
      </c>
      <c r="B78" s="52" t="s">
        <v>244</v>
      </c>
      <c r="C78" s="92">
        <v>528.489</v>
      </c>
      <c r="D78" s="56"/>
      <c r="E78" s="56">
        <v>347.309</v>
      </c>
      <c r="F78" s="56">
        <v>78.88</v>
      </c>
      <c r="G78" s="157"/>
      <c r="H78" s="146">
        <f>I78+L78</f>
        <v>299</v>
      </c>
      <c r="I78" s="56"/>
      <c r="J78" s="56"/>
      <c r="K78" s="56"/>
      <c r="L78" s="156">
        <v>299</v>
      </c>
      <c r="M78" s="156"/>
      <c r="N78" s="112">
        <v>299</v>
      </c>
      <c r="O78" s="145">
        <f t="shared" si="15"/>
        <v>827.489</v>
      </c>
    </row>
    <row r="79" spans="1:15" ht="0.75" customHeight="1">
      <c r="A79" s="51"/>
      <c r="B79" s="52"/>
      <c r="C79" s="92">
        <f t="shared" si="11"/>
        <v>0</v>
      </c>
      <c r="D79" s="164"/>
      <c r="E79" s="164"/>
      <c r="F79" s="164"/>
      <c r="G79" s="164"/>
      <c r="H79" s="146"/>
      <c r="I79" s="164"/>
      <c r="J79" s="164"/>
      <c r="K79" s="164"/>
      <c r="L79" s="165"/>
      <c r="M79" s="166"/>
      <c r="N79" s="167"/>
      <c r="O79" s="145">
        <f t="shared" si="15"/>
        <v>0</v>
      </c>
    </row>
    <row r="80" spans="1:15" ht="15" customHeight="1" hidden="1">
      <c r="A80" s="51"/>
      <c r="B80" s="52"/>
      <c r="C80" s="92">
        <f t="shared" si="11"/>
        <v>0</v>
      </c>
      <c r="D80" s="56"/>
      <c r="E80" s="56"/>
      <c r="F80" s="56"/>
      <c r="G80" s="157"/>
      <c r="H80" s="146"/>
      <c r="I80" s="56"/>
      <c r="J80" s="56"/>
      <c r="K80" s="56"/>
      <c r="L80" s="156"/>
      <c r="M80" s="157"/>
      <c r="N80" s="112"/>
      <c r="O80" s="145">
        <f t="shared" si="15"/>
        <v>0</v>
      </c>
    </row>
    <row r="81" spans="1:15" ht="12.75" customHeight="1" hidden="1">
      <c r="A81" s="51"/>
      <c r="B81" s="52"/>
      <c r="C81" s="92">
        <f t="shared" si="11"/>
        <v>0</v>
      </c>
      <c r="D81" s="56"/>
      <c r="E81" s="56"/>
      <c r="F81" s="56"/>
      <c r="G81" s="157"/>
      <c r="H81" s="146"/>
      <c r="I81" s="56"/>
      <c r="J81" s="56"/>
      <c r="K81" s="56"/>
      <c r="L81" s="156"/>
      <c r="M81" s="157"/>
      <c r="N81" s="112"/>
      <c r="O81" s="145">
        <f t="shared" si="15"/>
        <v>0</v>
      </c>
    </row>
    <row r="82" spans="1:15" ht="12.75">
      <c r="A82" s="54">
        <v>150000</v>
      </c>
      <c r="B82" s="55" t="s">
        <v>141</v>
      </c>
      <c r="C82" s="168">
        <f t="shared" si="11"/>
        <v>0</v>
      </c>
      <c r="D82" s="169"/>
      <c r="E82" s="169"/>
      <c r="F82" s="169"/>
      <c r="G82" s="169"/>
      <c r="H82" s="96">
        <f aca="true" t="shared" si="16" ref="H82:M82">H83+H84</f>
        <v>73</v>
      </c>
      <c r="I82" s="96">
        <f t="shared" si="16"/>
        <v>0</v>
      </c>
      <c r="J82" s="96">
        <f t="shared" si="16"/>
        <v>0</v>
      </c>
      <c r="K82" s="96">
        <f t="shared" si="16"/>
        <v>0</v>
      </c>
      <c r="L82" s="96">
        <f t="shared" si="16"/>
        <v>73</v>
      </c>
      <c r="M82" s="96">
        <f t="shared" si="16"/>
        <v>73</v>
      </c>
      <c r="N82" s="155"/>
      <c r="O82" s="145">
        <f t="shared" si="15"/>
        <v>73</v>
      </c>
    </row>
    <row r="83" spans="1:15" ht="12" customHeight="1">
      <c r="A83" s="61" t="s">
        <v>142</v>
      </c>
      <c r="B83" s="62" t="s">
        <v>15</v>
      </c>
      <c r="C83" s="92"/>
      <c r="D83" s="132"/>
      <c r="E83" s="132" t="s">
        <v>143</v>
      </c>
      <c r="F83" s="132" t="s">
        <v>143</v>
      </c>
      <c r="G83" s="170"/>
      <c r="H83" s="146">
        <f>I83+L83</f>
        <v>73</v>
      </c>
      <c r="I83" s="132"/>
      <c r="J83" s="132"/>
      <c r="K83" s="132"/>
      <c r="L83" s="171">
        <v>73</v>
      </c>
      <c r="M83" s="171">
        <v>73</v>
      </c>
      <c r="N83" s="171"/>
      <c r="O83" s="145">
        <f t="shared" si="15"/>
        <v>73</v>
      </c>
    </row>
    <row r="84" spans="1:15" ht="3.75" customHeight="1" hidden="1">
      <c r="A84" s="61" t="s">
        <v>170</v>
      </c>
      <c r="B84" s="102" t="s">
        <v>185</v>
      </c>
      <c r="C84" s="92"/>
      <c r="D84" s="132"/>
      <c r="E84" s="132" t="s">
        <v>143</v>
      </c>
      <c r="F84" s="132" t="s">
        <v>143</v>
      </c>
      <c r="G84" s="170"/>
      <c r="H84" s="146">
        <f>I84+L84</f>
        <v>0</v>
      </c>
      <c r="I84" s="132"/>
      <c r="J84" s="132"/>
      <c r="K84" s="132"/>
      <c r="L84" s="171"/>
      <c r="M84" s="171"/>
      <c r="N84" s="171"/>
      <c r="O84" s="145">
        <f t="shared" si="15"/>
        <v>0</v>
      </c>
    </row>
    <row r="85" spans="1:15" ht="0.75" customHeight="1">
      <c r="A85" s="61"/>
      <c r="B85" s="62"/>
      <c r="C85" s="92">
        <f>D85+G85</f>
        <v>0</v>
      </c>
      <c r="D85" s="132"/>
      <c r="E85" s="132"/>
      <c r="F85" s="132"/>
      <c r="G85" s="170"/>
      <c r="H85" s="146">
        <f>I85+L85</f>
        <v>0</v>
      </c>
      <c r="I85" s="132"/>
      <c r="J85" s="132"/>
      <c r="K85" s="132"/>
      <c r="L85" s="171"/>
      <c r="M85" s="171"/>
      <c r="N85" s="171"/>
      <c r="O85" s="145">
        <f t="shared" si="15"/>
        <v>0</v>
      </c>
    </row>
    <row r="86" spans="1:15" ht="12.75" customHeight="1">
      <c r="A86" s="54" t="s">
        <v>144</v>
      </c>
      <c r="B86" s="63" t="s">
        <v>168</v>
      </c>
      <c r="C86" s="168">
        <f>C87</f>
        <v>0</v>
      </c>
      <c r="D86" s="169"/>
      <c r="E86" s="169">
        <f>E87</f>
        <v>0</v>
      </c>
      <c r="F86" s="169">
        <f>F87</f>
        <v>0</v>
      </c>
      <c r="G86" s="169"/>
      <c r="H86" s="96">
        <f aca="true" t="shared" si="17" ref="H86:M86">H87</f>
        <v>562.987</v>
      </c>
      <c r="I86" s="96">
        <f t="shared" si="17"/>
        <v>562.987</v>
      </c>
      <c r="J86" s="96">
        <f t="shared" si="17"/>
        <v>0</v>
      </c>
      <c r="K86" s="96">
        <f t="shared" si="17"/>
        <v>0</v>
      </c>
      <c r="L86" s="96">
        <f t="shared" si="17"/>
        <v>0</v>
      </c>
      <c r="M86" s="96">
        <f t="shared" si="17"/>
        <v>0</v>
      </c>
      <c r="N86" s="155"/>
      <c r="O86" s="145">
        <f t="shared" si="15"/>
        <v>562.987</v>
      </c>
    </row>
    <row r="87" spans="1:15" ht="20.25" customHeight="1">
      <c r="A87" s="61" t="s">
        <v>165</v>
      </c>
      <c r="B87" s="103" t="s">
        <v>186</v>
      </c>
      <c r="C87" s="92"/>
      <c r="D87" s="132"/>
      <c r="E87" s="169"/>
      <c r="F87" s="169"/>
      <c r="G87" s="159"/>
      <c r="H87" s="146">
        <f>I87+L87</f>
        <v>562.987</v>
      </c>
      <c r="I87" s="169">
        <v>562.987</v>
      </c>
      <c r="J87" s="169"/>
      <c r="K87" s="169"/>
      <c r="L87" s="155"/>
      <c r="M87" s="155"/>
      <c r="N87" s="155"/>
      <c r="O87" s="145">
        <f t="shared" si="15"/>
        <v>562.987</v>
      </c>
    </row>
    <row r="88" spans="1:15" ht="9.75" customHeight="1" hidden="1" outlineLevel="1">
      <c r="A88" s="54">
        <v>180000</v>
      </c>
      <c r="B88" s="55" t="s">
        <v>145</v>
      </c>
      <c r="C88" s="92">
        <f aca="true" t="shared" si="18" ref="C88:C106">+D88+G88</f>
        <v>0</v>
      </c>
      <c r="D88" s="158"/>
      <c r="E88" s="158">
        <f aca="true" t="shared" si="19" ref="E88:M88">+E89</f>
        <v>0</v>
      </c>
      <c r="F88" s="158">
        <f t="shared" si="19"/>
        <v>0</v>
      </c>
      <c r="G88" s="159"/>
      <c r="H88" s="96">
        <f>+H89</f>
        <v>0</v>
      </c>
      <c r="I88" s="158">
        <f t="shared" si="19"/>
        <v>0</v>
      </c>
      <c r="J88" s="158">
        <f t="shared" si="19"/>
        <v>0</v>
      </c>
      <c r="K88" s="158">
        <f t="shared" si="19"/>
        <v>0</v>
      </c>
      <c r="L88" s="158">
        <f t="shared" si="19"/>
        <v>0</v>
      </c>
      <c r="M88" s="159">
        <f t="shared" si="19"/>
        <v>0</v>
      </c>
      <c r="N88" s="97"/>
      <c r="O88" s="145">
        <f t="shared" si="15"/>
        <v>0</v>
      </c>
    </row>
    <row r="89" spans="1:15" ht="9.75" customHeight="1" hidden="1" outlineLevel="1">
      <c r="A89" s="51">
        <v>180109</v>
      </c>
      <c r="B89" s="52" t="s">
        <v>146</v>
      </c>
      <c r="C89" s="92">
        <f t="shared" si="18"/>
        <v>0</v>
      </c>
      <c r="D89" s="147"/>
      <c r="E89" s="147"/>
      <c r="F89" s="147"/>
      <c r="G89" s="148"/>
      <c r="H89" s="146">
        <f>+I89+L89</f>
        <v>0</v>
      </c>
      <c r="I89" s="147"/>
      <c r="J89" s="147"/>
      <c r="K89" s="147"/>
      <c r="L89" s="147"/>
      <c r="M89" s="148"/>
      <c r="N89" s="149"/>
      <c r="O89" s="145">
        <f t="shared" si="15"/>
        <v>0</v>
      </c>
    </row>
    <row r="90" spans="1:15" ht="27" customHeight="1" outlineLevel="1">
      <c r="A90" s="54">
        <v>200000</v>
      </c>
      <c r="B90" s="55" t="s">
        <v>147</v>
      </c>
      <c r="C90" s="92">
        <f t="shared" si="18"/>
        <v>0</v>
      </c>
      <c r="D90" s="158"/>
      <c r="E90" s="158">
        <f>+E92</f>
        <v>0</v>
      </c>
      <c r="F90" s="158">
        <f>+F92</f>
        <v>0</v>
      </c>
      <c r="G90" s="159"/>
      <c r="H90" s="158">
        <f aca="true" t="shared" si="20" ref="H90:M90">H91+H92</f>
        <v>35.6</v>
      </c>
      <c r="I90" s="158">
        <f t="shared" si="20"/>
        <v>35.6</v>
      </c>
      <c r="J90" s="158">
        <f t="shared" si="20"/>
        <v>0</v>
      </c>
      <c r="K90" s="158">
        <f t="shared" si="20"/>
        <v>0</v>
      </c>
      <c r="L90" s="158">
        <f t="shared" si="20"/>
        <v>0</v>
      </c>
      <c r="M90" s="158">
        <f t="shared" si="20"/>
        <v>0</v>
      </c>
      <c r="N90" s="155"/>
      <c r="O90" s="145">
        <f t="shared" si="15"/>
        <v>35.6</v>
      </c>
    </row>
    <row r="91" spans="1:15" ht="0.75" customHeight="1" outlineLevel="1">
      <c r="A91" s="61" t="s">
        <v>176</v>
      </c>
      <c r="B91" s="105" t="s">
        <v>177</v>
      </c>
      <c r="C91" s="92"/>
      <c r="D91" s="158"/>
      <c r="E91" s="158"/>
      <c r="F91" s="158"/>
      <c r="G91" s="159"/>
      <c r="H91" s="146">
        <f>+I91+L91</f>
        <v>0</v>
      </c>
      <c r="I91" s="158"/>
      <c r="J91" s="158"/>
      <c r="K91" s="158"/>
      <c r="L91" s="158"/>
      <c r="M91" s="159"/>
      <c r="N91" s="97"/>
      <c r="O91" s="145">
        <f t="shared" si="15"/>
        <v>0</v>
      </c>
    </row>
    <row r="92" spans="1:15" ht="21" customHeight="1" outlineLevel="1">
      <c r="A92" s="51" t="s">
        <v>167</v>
      </c>
      <c r="B92" s="105" t="s">
        <v>187</v>
      </c>
      <c r="C92" s="92">
        <f t="shared" si="18"/>
        <v>0</v>
      </c>
      <c r="D92" s="147"/>
      <c r="E92" s="147"/>
      <c r="F92" s="147"/>
      <c r="G92" s="148"/>
      <c r="H92" s="146">
        <f>+I92+L92</f>
        <v>35.6</v>
      </c>
      <c r="I92" s="147">
        <v>35.6</v>
      </c>
      <c r="J92" s="147"/>
      <c r="K92" s="147"/>
      <c r="L92" s="147"/>
      <c r="M92" s="148"/>
      <c r="N92" s="149"/>
      <c r="O92" s="145">
        <f t="shared" si="15"/>
        <v>35.6</v>
      </c>
    </row>
    <row r="93" spans="1:15" s="64" customFormat="1" ht="13.5" customHeight="1" hidden="1" outlineLevel="1">
      <c r="A93" s="54" t="s">
        <v>148</v>
      </c>
      <c r="B93" s="55" t="s">
        <v>19</v>
      </c>
      <c r="C93" s="92">
        <f t="shared" si="18"/>
        <v>0</v>
      </c>
      <c r="D93" s="158"/>
      <c r="E93" s="158"/>
      <c r="F93" s="158"/>
      <c r="G93" s="172"/>
      <c r="H93" s="96">
        <f>+I93+L93</f>
        <v>0</v>
      </c>
      <c r="I93" s="158"/>
      <c r="J93" s="158"/>
      <c r="K93" s="158"/>
      <c r="L93" s="158"/>
      <c r="M93" s="172"/>
      <c r="N93" s="155"/>
      <c r="O93" s="145">
        <f t="shared" si="15"/>
        <v>0</v>
      </c>
    </row>
    <row r="94" spans="1:15" ht="12.75" collapsed="1">
      <c r="A94" s="54">
        <v>250000</v>
      </c>
      <c r="B94" s="55" t="s">
        <v>149</v>
      </c>
      <c r="C94" s="173">
        <f>SUM(C95:C98)+C103+C105+C106</f>
        <v>6031.544</v>
      </c>
      <c r="D94" s="173"/>
      <c r="E94" s="173">
        <f aca="true" t="shared" si="21" ref="E94:M94">SUM(E95:E98)+E103</f>
        <v>0</v>
      </c>
      <c r="F94" s="173">
        <f t="shared" si="21"/>
        <v>0</v>
      </c>
      <c r="G94" s="173"/>
      <c r="H94" s="158">
        <f t="shared" si="21"/>
        <v>5</v>
      </c>
      <c r="I94" s="158">
        <f t="shared" si="21"/>
        <v>0</v>
      </c>
      <c r="J94" s="158">
        <f t="shared" si="21"/>
        <v>0</v>
      </c>
      <c r="K94" s="158">
        <f t="shared" si="21"/>
        <v>0</v>
      </c>
      <c r="L94" s="158">
        <f t="shared" si="21"/>
        <v>5</v>
      </c>
      <c r="M94" s="158">
        <f t="shared" si="21"/>
        <v>5</v>
      </c>
      <c r="N94" s="155"/>
      <c r="O94" s="145">
        <f t="shared" si="15"/>
        <v>6036.544</v>
      </c>
    </row>
    <row r="95" spans="1:15" ht="12.75">
      <c r="A95" s="51">
        <v>250102</v>
      </c>
      <c r="B95" s="53" t="s">
        <v>16</v>
      </c>
      <c r="C95" s="111">
        <v>2</v>
      </c>
      <c r="D95" s="111"/>
      <c r="E95" s="111"/>
      <c r="F95" s="111"/>
      <c r="G95" s="111"/>
      <c r="H95" s="92">
        <f>+I95+L95</f>
        <v>0</v>
      </c>
      <c r="I95" s="56"/>
      <c r="J95" s="56"/>
      <c r="K95" s="56"/>
      <c r="L95" s="156"/>
      <c r="M95" s="157"/>
      <c r="N95" s="112"/>
      <c r="O95" s="145">
        <f t="shared" si="15"/>
        <v>2</v>
      </c>
    </row>
    <row r="96" spans="1:15" ht="22.5" customHeight="1">
      <c r="A96" s="65" t="s">
        <v>150</v>
      </c>
      <c r="B96" s="106" t="s">
        <v>309</v>
      </c>
      <c r="C96" s="111">
        <v>6028.4</v>
      </c>
      <c r="D96" s="111"/>
      <c r="E96" s="111"/>
      <c r="F96" s="111"/>
      <c r="G96" s="111"/>
      <c r="H96" s="92"/>
      <c r="I96" s="56"/>
      <c r="J96" s="56"/>
      <c r="K96" s="56"/>
      <c r="L96" s="156"/>
      <c r="M96" s="157"/>
      <c r="N96" s="112"/>
      <c r="O96" s="145">
        <f t="shared" si="15"/>
        <v>6028.4</v>
      </c>
    </row>
    <row r="97" spans="1:15" ht="27" customHeight="1">
      <c r="A97" s="65" t="s">
        <v>193</v>
      </c>
      <c r="B97" s="133" t="s">
        <v>255</v>
      </c>
      <c r="C97" s="111">
        <f>+D97+G97</f>
        <v>0</v>
      </c>
      <c r="D97" s="111"/>
      <c r="E97" s="111"/>
      <c r="F97" s="111"/>
      <c r="G97" s="111"/>
      <c r="H97" s="92">
        <f>+I97+L97</f>
        <v>5</v>
      </c>
      <c r="I97" s="56"/>
      <c r="J97" s="56"/>
      <c r="K97" s="56"/>
      <c r="L97" s="156">
        <v>5</v>
      </c>
      <c r="M97" s="157">
        <v>5</v>
      </c>
      <c r="N97" s="112"/>
      <c r="O97" s="145">
        <f t="shared" si="15"/>
        <v>5</v>
      </c>
    </row>
    <row r="98" spans="1:15" ht="13.5" customHeight="1">
      <c r="A98" s="66" t="s">
        <v>153</v>
      </c>
      <c r="B98" s="67" t="s">
        <v>120</v>
      </c>
      <c r="C98" s="113">
        <v>1.144</v>
      </c>
      <c r="D98" s="111"/>
      <c r="E98" s="111"/>
      <c r="F98" s="111">
        <f aca="true" t="shared" si="22" ref="F98:M98">SUM(F99:F102)</f>
        <v>0</v>
      </c>
      <c r="G98" s="111"/>
      <c r="H98" s="111">
        <f t="shared" si="22"/>
        <v>0</v>
      </c>
      <c r="I98" s="111">
        <f t="shared" si="22"/>
        <v>0</v>
      </c>
      <c r="J98" s="111">
        <f t="shared" si="22"/>
        <v>0</v>
      </c>
      <c r="K98" s="111">
        <f t="shared" si="22"/>
        <v>0</v>
      </c>
      <c r="L98" s="111">
        <f t="shared" si="22"/>
        <v>0</v>
      </c>
      <c r="M98" s="111">
        <f t="shared" si="22"/>
        <v>0</v>
      </c>
      <c r="N98" s="174"/>
      <c r="O98" s="145">
        <f t="shared" si="15"/>
        <v>1.144</v>
      </c>
    </row>
    <row r="99" spans="1:15" ht="0.75" customHeight="1">
      <c r="A99" s="66"/>
      <c r="B99" s="67"/>
      <c r="C99" s="92">
        <f t="shared" si="18"/>
        <v>0</v>
      </c>
      <c r="D99" s="56"/>
      <c r="E99" s="56"/>
      <c r="F99" s="56"/>
      <c r="G99" s="157"/>
      <c r="H99" s="92"/>
      <c r="I99" s="56"/>
      <c r="J99" s="56"/>
      <c r="K99" s="56"/>
      <c r="L99" s="156"/>
      <c r="M99" s="157"/>
      <c r="N99" s="112"/>
      <c r="O99" s="112">
        <f aca="true" t="shared" si="23" ref="O99:O106">+C99+H99</f>
        <v>0</v>
      </c>
    </row>
    <row r="100" spans="1:15" ht="12.75" customHeight="1" hidden="1">
      <c r="A100" s="66"/>
      <c r="B100" s="67"/>
      <c r="C100" s="92">
        <f t="shared" si="18"/>
        <v>0</v>
      </c>
      <c r="D100" s="56"/>
      <c r="E100" s="56"/>
      <c r="F100" s="56"/>
      <c r="G100" s="157"/>
      <c r="H100" s="92"/>
      <c r="I100" s="56"/>
      <c r="J100" s="56"/>
      <c r="K100" s="56"/>
      <c r="L100" s="156"/>
      <c r="M100" s="157"/>
      <c r="N100" s="112"/>
      <c r="O100" s="112">
        <f t="shared" si="23"/>
        <v>0</v>
      </c>
    </row>
    <row r="101" spans="1:15" ht="12.75" customHeight="1" hidden="1">
      <c r="A101" s="66"/>
      <c r="B101" s="67"/>
      <c r="C101" s="92">
        <f t="shared" si="18"/>
        <v>0</v>
      </c>
      <c r="D101" s="56"/>
      <c r="E101" s="56"/>
      <c r="F101" s="56"/>
      <c r="G101" s="157"/>
      <c r="H101" s="92"/>
      <c r="I101" s="56"/>
      <c r="J101" s="56"/>
      <c r="K101" s="56"/>
      <c r="L101" s="156"/>
      <c r="M101" s="157"/>
      <c r="N101" s="112"/>
      <c r="O101" s="112">
        <f t="shared" si="23"/>
        <v>0</v>
      </c>
    </row>
    <row r="102" spans="1:15" ht="12.75" customHeight="1" hidden="1">
      <c r="A102" s="66"/>
      <c r="B102" s="67"/>
      <c r="C102" s="92">
        <f t="shared" si="18"/>
        <v>0</v>
      </c>
      <c r="D102" s="56"/>
      <c r="E102" s="56"/>
      <c r="F102" s="56"/>
      <c r="G102" s="157"/>
      <c r="H102" s="92"/>
      <c r="I102" s="56"/>
      <c r="J102" s="56"/>
      <c r="K102" s="56"/>
      <c r="L102" s="156"/>
      <c r="M102" s="157"/>
      <c r="N102" s="112"/>
      <c r="O102" s="112">
        <f t="shared" si="23"/>
        <v>0</v>
      </c>
    </row>
    <row r="103" spans="1:15" ht="12.75" hidden="1">
      <c r="A103" s="58" t="s">
        <v>154</v>
      </c>
      <c r="B103" s="53" t="s">
        <v>155</v>
      </c>
      <c r="C103" s="92">
        <f t="shared" si="18"/>
        <v>0</v>
      </c>
      <c r="D103" s="56"/>
      <c r="E103" s="56"/>
      <c r="F103" s="56"/>
      <c r="G103" s="157"/>
      <c r="H103" s="92"/>
      <c r="I103" s="56"/>
      <c r="J103" s="56"/>
      <c r="K103" s="56"/>
      <c r="L103" s="156"/>
      <c r="M103" s="157"/>
      <c r="N103" s="112"/>
      <c r="O103" s="112">
        <f t="shared" si="23"/>
        <v>0</v>
      </c>
    </row>
    <row r="104" spans="1:15" ht="25.5" customHeight="1" hidden="1" outlineLevel="1">
      <c r="A104" s="68" t="s">
        <v>151</v>
      </c>
      <c r="B104" s="69" t="s">
        <v>152</v>
      </c>
      <c r="C104" s="92">
        <f t="shared" si="18"/>
        <v>0</v>
      </c>
      <c r="D104" s="175"/>
      <c r="E104" s="175"/>
      <c r="F104" s="175"/>
      <c r="G104" s="176"/>
      <c r="H104" s="177"/>
      <c r="I104" s="175"/>
      <c r="J104" s="175"/>
      <c r="K104" s="175"/>
      <c r="L104" s="175"/>
      <c r="M104" s="176"/>
      <c r="N104" s="178"/>
      <c r="O104" s="112">
        <f t="shared" si="23"/>
        <v>0</v>
      </c>
    </row>
    <row r="105" spans="1:15" ht="12.75" customHeight="1" hidden="1" outlineLevel="1">
      <c r="A105" s="70" t="s">
        <v>156</v>
      </c>
      <c r="B105" s="71" t="s">
        <v>157</v>
      </c>
      <c r="C105" s="92">
        <f t="shared" si="18"/>
        <v>0</v>
      </c>
      <c r="D105" s="179"/>
      <c r="E105" s="179"/>
      <c r="F105" s="179"/>
      <c r="G105" s="180"/>
      <c r="H105" s="181"/>
      <c r="I105" s="179"/>
      <c r="J105" s="179"/>
      <c r="K105" s="179"/>
      <c r="L105" s="179"/>
      <c r="M105" s="180"/>
      <c r="N105" s="182"/>
      <c r="O105" s="112">
        <f t="shared" si="23"/>
        <v>0</v>
      </c>
    </row>
    <row r="106" spans="1:15" ht="12.75" customHeight="1" hidden="1" outlineLevel="1">
      <c r="A106" s="70" t="s">
        <v>158</v>
      </c>
      <c r="B106" s="71" t="s">
        <v>159</v>
      </c>
      <c r="C106" s="92">
        <f t="shared" si="18"/>
        <v>0</v>
      </c>
      <c r="D106" s="179"/>
      <c r="E106" s="179"/>
      <c r="F106" s="179"/>
      <c r="G106" s="180"/>
      <c r="H106" s="181"/>
      <c r="I106" s="179"/>
      <c r="J106" s="179"/>
      <c r="K106" s="179"/>
      <c r="L106" s="179"/>
      <c r="M106" s="180"/>
      <c r="N106" s="182"/>
      <c r="O106" s="112">
        <f t="shared" si="23"/>
        <v>0</v>
      </c>
    </row>
    <row r="107" spans="1:16" ht="12.75" collapsed="1">
      <c r="A107" s="72"/>
      <c r="B107" s="73" t="s">
        <v>160</v>
      </c>
      <c r="C107" s="168">
        <f>C12+C22+C31+C35+C62+C69+C73+C76+C82+C85+C86+C90+C94+C93</f>
        <v>15992.2</v>
      </c>
      <c r="D107" s="168"/>
      <c r="E107" s="168">
        <f>E12+E22+E31+E35+E62+E69+E73+E76+E82+E85+E86+E90+E94+E93</f>
        <v>6091.968</v>
      </c>
      <c r="F107" s="168">
        <f>F12+F22+F31+F35+F62+F69+F73+F76+F82+F85+F86+F90+F94+F93</f>
        <v>1208.1970000000001</v>
      </c>
      <c r="G107" s="168"/>
      <c r="H107" s="168">
        <f aca="true" t="shared" si="24" ref="H107:N107">H12+H22+H31+H35+H62+H69+H73+H76+H82+H90+H94+H93+H86</f>
        <v>3835.067</v>
      </c>
      <c r="I107" s="168">
        <f t="shared" si="24"/>
        <v>2066.5669999999996</v>
      </c>
      <c r="J107" s="168">
        <f t="shared" si="24"/>
        <v>456.936</v>
      </c>
      <c r="K107" s="168">
        <f t="shared" si="24"/>
        <v>67.954</v>
      </c>
      <c r="L107" s="168">
        <f t="shared" si="24"/>
        <v>1768.5</v>
      </c>
      <c r="M107" s="168">
        <f t="shared" si="24"/>
        <v>668.5</v>
      </c>
      <c r="N107" s="168">
        <f t="shared" si="24"/>
        <v>1100</v>
      </c>
      <c r="O107" s="168">
        <f>O12+O22+O31+O35+O62+O69+O73+O76+O82+O85+O86+O90+O94+O93</f>
        <v>19827.267</v>
      </c>
      <c r="P107" s="74"/>
    </row>
    <row r="108" spans="2:15" ht="12.75">
      <c r="B108" s="41" t="s">
        <v>162</v>
      </c>
      <c r="C108" s="41"/>
      <c r="H108" s="74"/>
      <c r="J108" s="76" t="s">
        <v>212</v>
      </c>
      <c r="O108" s="74"/>
    </row>
  </sheetData>
  <sheetProtection/>
  <mergeCells count="23">
    <mergeCell ref="E8:E10"/>
    <mergeCell ref="H6:M6"/>
    <mergeCell ref="J7:K7"/>
    <mergeCell ref="D7:D10"/>
    <mergeCell ref="M7:N7"/>
    <mergeCell ref="M8:M10"/>
    <mergeCell ref="L7:L10"/>
    <mergeCell ref="I7:I10"/>
    <mergeCell ref="H7:H10"/>
    <mergeCell ref="N8:N10"/>
    <mergeCell ref="G7:G10"/>
    <mergeCell ref="K8:K10"/>
    <mergeCell ref="E7:F7"/>
    <mergeCell ref="L1:M1"/>
    <mergeCell ref="L2:O2"/>
    <mergeCell ref="A4:O4"/>
    <mergeCell ref="O6:O10"/>
    <mergeCell ref="C7:C10"/>
    <mergeCell ref="A6:A10"/>
    <mergeCell ref="C6:G6"/>
    <mergeCell ref="B6:B10"/>
    <mergeCell ref="J8:J10"/>
    <mergeCell ref="F8:F10"/>
  </mergeCells>
  <printOptions horizontalCentered="1"/>
  <pageMargins left="0" right="0" top="0.1968503937007874" bottom="0.1968503937007874" header="0.5118110236220472" footer="0.11811023622047245"/>
  <pageSetup firstPageNumber="6" useFirstPageNumber="1" fitToHeight="3" horizontalDpi="600" verticalDpi="600" orientation="landscape" paperSize="9" scale="7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6">
      <selection activeCell="C26" sqref="C26"/>
    </sheetView>
  </sheetViews>
  <sheetFormatPr defaultColWidth="9.00390625" defaultRowHeight="12.75"/>
  <cols>
    <col min="1" max="1" width="12.625" style="0" customWidth="1"/>
    <col min="2" max="2" width="30.50390625" style="0" customWidth="1"/>
    <col min="3" max="3" width="39.375" style="0" customWidth="1"/>
    <col min="4" max="4" width="15.125" style="0" customWidth="1"/>
    <col min="5" max="5" width="15.875" style="0" customWidth="1"/>
    <col min="6" max="6" width="14.375" style="0" customWidth="1"/>
    <col min="7" max="7" width="13.875" style="0" customWidth="1"/>
  </cols>
  <sheetData>
    <row r="1" ht="12.75">
      <c r="F1" t="s">
        <v>247</v>
      </c>
    </row>
    <row r="2" ht="12.75">
      <c r="F2" t="s">
        <v>164</v>
      </c>
    </row>
    <row r="3" ht="12.75">
      <c r="F3" t="s">
        <v>286</v>
      </c>
    </row>
    <row r="4" spans="2:13" ht="12.75">
      <c r="B4" s="248" t="s">
        <v>304</v>
      </c>
      <c r="C4" s="248"/>
      <c r="D4" s="248"/>
      <c r="E4" s="248"/>
      <c r="F4" s="1"/>
      <c r="G4" s="107"/>
      <c r="H4" s="107"/>
      <c r="I4" s="107"/>
      <c r="J4" s="107"/>
      <c r="K4" s="107"/>
      <c r="L4" s="107"/>
      <c r="M4" s="107"/>
    </row>
    <row r="5" ht="12.75">
      <c r="G5" t="s">
        <v>238</v>
      </c>
    </row>
    <row r="6" spans="1:7" ht="41.25" customHeight="1">
      <c r="A6" s="184" t="s">
        <v>225</v>
      </c>
      <c r="B6" s="183" t="s">
        <v>224</v>
      </c>
      <c r="C6" s="247" t="s">
        <v>188</v>
      </c>
      <c r="D6" s="247" t="s">
        <v>226</v>
      </c>
      <c r="E6" s="247" t="s">
        <v>227</v>
      </c>
      <c r="F6" s="247" t="s">
        <v>228</v>
      </c>
      <c r="G6" s="247" t="s">
        <v>189</v>
      </c>
    </row>
    <row r="7" spans="1:7" ht="12" customHeight="1">
      <c r="A7" s="249" t="s">
        <v>216</v>
      </c>
      <c r="B7" s="251" t="s">
        <v>217</v>
      </c>
      <c r="C7" s="247"/>
      <c r="D7" s="247"/>
      <c r="E7" s="247"/>
      <c r="F7" s="247"/>
      <c r="G7" s="247"/>
    </row>
    <row r="8" spans="1:7" ht="33" customHeight="1">
      <c r="A8" s="250"/>
      <c r="B8" s="252"/>
      <c r="C8" s="247"/>
      <c r="D8" s="247"/>
      <c r="E8" s="247"/>
      <c r="F8" s="247"/>
      <c r="G8" s="247"/>
    </row>
    <row r="9" spans="1:7" ht="12.75">
      <c r="A9" s="3" t="s">
        <v>290</v>
      </c>
      <c r="B9" s="108" t="s">
        <v>229</v>
      </c>
      <c r="C9" s="108"/>
      <c r="D9" s="108"/>
      <c r="E9" s="108"/>
      <c r="F9" s="108"/>
      <c r="G9" s="108"/>
    </row>
    <row r="10" spans="1:7" ht="27.75" customHeight="1">
      <c r="A10" s="3">
        <v>100102</v>
      </c>
      <c r="B10" s="215" t="s">
        <v>14</v>
      </c>
      <c r="C10" s="109" t="s">
        <v>318</v>
      </c>
      <c r="D10" s="186">
        <v>39</v>
      </c>
      <c r="E10" s="108"/>
      <c r="F10" s="108"/>
      <c r="G10" s="186">
        <f>D10</f>
        <v>39</v>
      </c>
    </row>
    <row r="11" spans="1:7" ht="37.5" customHeight="1">
      <c r="A11" s="3"/>
      <c r="B11" s="108"/>
      <c r="C11" s="109" t="s">
        <v>321</v>
      </c>
      <c r="D11" s="186">
        <v>10</v>
      </c>
      <c r="E11" s="108"/>
      <c r="F11" s="108"/>
      <c r="G11" s="186">
        <f aca="true" t="shared" si="0" ref="G11:G28">D11</f>
        <v>10</v>
      </c>
    </row>
    <row r="12" spans="1:7" ht="25.5">
      <c r="A12" s="3"/>
      <c r="B12" s="108"/>
      <c r="C12" s="109" t="s">
        <v>319</v>
      </c>
      <c r="D12" s="186">
        <v>70</v>
      </c>
      <c r="E12" s="108"/>
      <c r="F12" s="108"/>
      <c r="G12" s="186">
        <f t="shared" si="0"/>
        <v>70</v>
      </c>
    </row>
    <row r="13" spans="1:7" ht="25.5" customHeight="1">
      <c r="A13" s="196"/>
      <c r="B13" s="109"/>
      <c r="C13" s="109" t="s">
        <v>320</v>
      </c>
      <c r="D13" s="186">
        <v>60</v>
      </c>
      <c r="E13" s="108"/>
      <c r="F13" s="108"/>
      <c r="G13" s="186">
        <f t="shared" si="0"/>
        <v>60</v>
      </c>
    </row>
    <row r="14" spans="1:7" ht="37.5" customHeight="1">
      <c r="A14" s="3"/>
      <c r="B14" s="109"/>
      <c r="C14" s="109" t="s">
        <v>322</v>
      </c>
      <c r="D14" s="186">
        <v>10</v>
      </c>
      <c r="E14" s="108"/>
      <c r="F14" s="108"/>
      <c r="G14" s="186">
        <f t="shared" si="0"/>
        <v>10</v>
      </c>
    </row>
    <row r="15" spans="1:7" ht="25.5" customHeight="1">
      <c r="A15" s="3"/>
      <c r="B15" s="109"/>
      <c r="C15" s="109" t="s">
        <v>323</v>
      </c>
      <c r="D15" s="186">
        <v>20</v>
      </c>
      <c r="E15" s="108"/>
      <c r="F15" s="108"/>
      <c r="G15" s="186">
        <f t="shared" si="0"/>
        <v>20</v>
      </c>
    </row>
    <row r="16" spans="1:7" ht="25.5" customHeight="1">
      <c r="A16" s="3"/>
      <c r="B16" s="109"/>
      <c r="C16" s="109" t="s">
        <v>324</v>
      </c>
      <c r="D16" s="186">
        <v>10</v>
      </c>
      <c r="E16" s="108"/>
      <c r="F16" s="108"/>
      <c r="G16" s="186">
        <f t="shared" si="0"/>
        <v>10</v>
      </c>
    </row>
    <row r="17" spans="1:7" ht="25.5" customHeight="1">
      <c r="A17" s="3"/>
      <c r="B17" s="109"/>
      <c r="C17" s="109" t="s">
        <v>325</v>
      </c>
      <c r="D17" s="186">
        <v>10</v>
      </c>
      <c r="E17" s="108"/>
      <c r="F17" s="108"/>
      <c r="G17" s="186">
        <f t="shared" si="0"/>
        <v>10</v>
      </c>
    </row>
    <row r="18" spans="1:7" ht="25.5" customHeight="1">
      <c r="A18" s="3"/>
      <c r="B18" s="109"/>
      <c r="C18" s="109" t="s">
        <v>326</v>
      </c>
      <c r="D18" s="186">
        <v>20</v>
      </c>
      <c r="E18" s="108"/>
      <c r="F18" s="108"/>
      <c r="G18" s="186">
        <f t="shared" si="0"/>
        <v>20</v>
      </c>
    </row>
    <row r="19" spans="1:7" ht="25.5" customHeight="1">
      <c r="A19" s="3"/>
      <c r="B19" s="109"/>
      <c r="C19" s="109" t="s">
        <v>327</v>
      </c>
      <c r="D19" s="186">
        <v>10</v>
      </c>
      <c r="E19" s="108"/>
      <c r="F19" s="108"/>
      <c r="G19" s="186">
        <f t="shared" si="0"/>
        <v>10</v>
      </c>
    </row>
    <row r="20" spans="1:7" ht="25.5" customHeight="1">
      <c r="A20" s="3"/>
      <c r="B20" s="109"/>
      <c r="C20" s="109" t="s">
        <v>328</v>
      </c>
      <c r="D20" s="186">
        <v>40</v>
      </c>
      <c r="E20" s="108"/>
      <c r="F20" s="108"/>
      <c r="G20" s="186">
        <f t="shared" si="0"/>
        <v>40</v>
      </c>
    </row>
    <row r="21" spans="1:7" ht="18" customHeight="1">
      <c r="A21" s="3">
        <v>100203</v>
      </c>
      <c r="B21" s="60" t="s">
        <v>126</v>
      </c>
      <c r="C21" s="109" t="s">
        <v>317</v>
      </c>
      <c r="D21" s="186">
        <v>225</v>
      </c>
      <c r="E21" s="108"/>
      <c r="F21" s="108"/>
      <c r="G21" s="186">
        <f t="shared" si="0"/>
        <v>225</v>
      </c>
    </row>
    <row r="22" spans="1:7" ht="25.5" customHeight="1">
      <c r="A22" s="3">
        <v>150101</v>
      </c>
      <c r="B22" s="108" t="s">
        <v>15</v>
      </c>
      <c r="C22" s="109" t="s">
        <v>316</v>
      </c>
      <c r="D22" s="186">
        <v>50</v>
      </c>
      <c r="E22" s="108"/>
      <c r="F22" s="108"/>
      <c r="G22" s="186">
        <f t="shared" si="0"/>
        <v>50</v>
      </c>
    </row>
    <row r="23" spans="1:7" ht="24" customHeight="1">
      <c r="A23" s="3"/>
      <c r="B23" s="109"/>
      <c r="C23" s="109" t="s">
        <v>329</v>
      </c>
      <c r="D23" s="186">
        <v>8</v>
      </c>
      <c r="E23" s="108"/>
      <c r="F23" s="108"/>
      <c r="G23" s="186">
        <f t="shared" si="0"/>
        <v>8</v>
      </c>
    </row>
    <row r="24" spans="1:7" ht="24" customHeight="1">
      <c r="A24" s="3"/>
      <c r="B24" s="109"/>
      <c r="C24" s="109" t="s">
        <v>330</v>
      </c>
      <c r="D24" s="186">
        <v>15</v>
      </c>
      <c r="E24" s="108"/>
      <c r="F24" s="108"/>
      <c r="G24" s="186">
        <f t="shared" si="0"/>
        <v>15</v>
      </c>
    </row>
    <row r="25" spans="1:7" ht="25.5" customHeight="1">
      <c r="A25" s="3" t="s">
        <v>11</v>
      </c>
      <c r="B25" s="109" t="s">
        <v>301</v>
      </c>
      <c r="C25" s="109" t="s">
        <v>302</v>
      </c>
      <c r="D25" s="186">
        <v>66.5</v>
      </c>
      <c r="E25" s="108"/>
      <c r="F25" s="108"/>
      <c r="G25" s="186">
        <f t="shared" si="0"/>
        <v>66.5</v>
      </c>
    </row>
    <row r="26" spans="1:7" ht="51.75" customHeight="1">
      <c r="A26" s="3" t="s">
        <v>331</v>
      </c>
      <c r="B26" s="109" t="s">
        <v>180</v>
      </c>
      <c r="C26" s="109" t="s">
        <v>334</v>
      </c>
      <c r="D26" s="186">
        <v>801</v>
      </c>
      <c r="E26" s="108"/>
      <c r="F26" s="108"/>
      <c r="G26" s="186">
        <f t="shared" si="0"/>
        <v>801</v>
      </c>
    </row>
    <row r="27" spans="1:7" ht="26.25" customHeight="1">
      <c r="A27" s="3">
        <v>130112</v>
      </c>
      <c r="B27" s="109" t="s">
        <v>120</v>
      </c>
      <c r="C27" s="109" t="s">
        <v>333</v>
      </c>
      <c r="D27" s="186">
        <v>299</v>
      </c>
      <c r="E27" s="108"/>
      <c r="F27" s="108"/>
      <c r="G27" s="186">
        <f t="shared" si="0"/>
        <v>299</v>
      </c>
    </row>
    <row r="28" spans="1:7" ht="51.75" customHeight="1">
      <c r="A28" s="3">
        <v>250380</v>
      </c>
      <c r="B28" s="109" t="s">
        <v>254</v>
      </c>
      <c r="C28" s="109" t="s">
        <v>303</v>
      </c>
      <c r="D28" s="186">
        <v>5</v>
      </c>
      <c r="E28" s="108"/>
      <c r="F28" s="108"/>
      <c r="G28" s="186">
        <f t="shared" si="0"/>
        <v>5</v>
      </c>
    </row>
    <row r="29" spans="1:7" ht="12.75">
      <c r="A29" s="108"/>
      <c r="B29" s="108" t="s">
        <v>13</v>
      </c>
      <c r="C29" s="108"/>
      <c r="D29" s="186">
        <f>SUM(D10:D28)</f>
        <v>1768.5</v>
      </c>
      <c r="E29" s="108"/>
      <c r="F29" s="108"/>
      <c r="G29" s="186">
        <f>SUM(G10:G28)</f>
        <v>1768.5</v>
      </c>
    </row>
    <row r="30" ht="12.75">
      <c r="C30" s="216"/>
    </row>
    <row r="31" spans="2:4" ht="12.75">
      <c r="B31" t="s">
        <v>190</v>
      </c>
      <c r="D31" t="s">
        <v>212</v>
      </c>
    </row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3">
      <selection activeCell="C19" sqref="C19"/>
    </sheetView>
  </sheetViews>
  <sheetFormatPr defaultColWidth="9.00390625" defaultRowHeight="12.75"/>
  <cols>
    <col min="1" max="1" width="7.00390625" style="0" customWidth="1"/>
    <col min="2" max="2" width="18.375" style="0" customWidth="1"/>
    <col min="3" max="3" width="25.50390625" style="0" customWidth="1"/>
    <col min="4" max="4" width="8.625" style="0" customWidth="1"/>
    <col min="5" max="5" width="24.50390625" style="0" customWidth="1"/>
    <col min="6" max="6" width="7.375" style="0" customWidth="1"/>
    <col min="7" max="7" width="15.125" style="0" customWidth="1"/>
  </cols>
  <sheetData>
    <row r="1" ht="12.75">
      <c r="F1" t="s">
        <v>248</v>
      </c>
    </row>
    <row r="2" ht="12.75">
      <c r="F2" t="s">
        <v>164</v>
      </c>
    </row>
    <row r="3" ht="12.75">
      <c r="F3" t="s">
        <v>286</v>
      </c>
    </row>
    <row r="4" ht="14.25">
      <c r="B4" s="185" t="s">
        <v>230</v>
      </c>
    </row>
    <row r="5" spans="2:7" ht="14.25">
      <c r="B5" s="185" t="s">
        <v>289</v>
      </c>
      <c r="G5" t="s">
        <v>49</v>
      </c>
    </row>
    <row r="6" spans="1:7" ht="40.5" customHeight="1">
      <c r="A6" s="184" t="s">
        <v>225</v>
      </c>
      <c r="B6" s="183" t="s">
        <v>224</v>
      </c>
      <c r="C6" s="255" t="s">
        <v>0</v>
      </c>
      <c r="D6" s="256"/>
      <c r="E6" s="255" t="s">
        <v>17</v>
      </c>
      <c r="F6" s="256"/>
      <c r="G6" s="3" t="s">
        <v>22</v>
      </c>
    </row>
    <row r="7" spans="1:7" ht="12.75">
      <c r="A7" s="249" t="s">
        <v>216</v>
      </c>
      <c r="B7" s="251" t="s">
        <v>217</v>
      </c>
      <c r="C7" s="253" t="s">
        <v>231</v>
      </c>
      <c r="D7" s="253" t="s">
        <v>232</v>
      </c>
      <c r="E7" s="253" t="s">
        <v>231</v>
      </c>
      <c r="F7" s="253" t="s">
        <v>232</v>
      </c>
      <c r="G7" s="253" t="s">
        <v>232</v>
      </c>
    </row>
    <row r="8" spans="1:7" ht="12.75">
      <c r="A8" s="250"/>
      <c r="B8" s="252"/>
      <c r="C8" s="254"/>
      <c r="D8" s="254"/>
      <c r="E8" s="254"/>
      <c r="F8" s="254"/>
      <c r="G8" s="254"/>
    </row>
    <row r="9" spans="1:7" ht="12.75">
      <c r="A9" s="3" t="s">
        <v>290</v>
      </c>
      <c r="B9" s="108" t="s">
        <v>229</v>
      </c>
      <c r="C9" s="108"/>
      <c r="D9" s="108"/>
      <c r="E9" s="108"/>
      <c r="F9" s="108"/>
      <c r="G9" s="108"/>
    </row>
    <row r="10" spans="1:7" ht="72">
      <c r="A10" s="108">
        <v>10116</v>
      </c>
      <c r="B10" s="200" t="s">
        <v>12</v>
      </c>
      <c r="C10" s="192" t="s">
        <v>298</v>
      </c>
      <c r="D10" s="186">
        <v>16.5</v>
      </c>
      <c r="E10" s="108"/>
      <c r="F10" s="108"/>
      <c r="G10" s="186">
        <f>D10+F10</f>
        <v>16.5</v>
      </c>
    </row>
    <row r="11" spans="1:7" ht="60.75" customHeight="1">
      <c r="A11" s="2">
        <v>90412</v>
      </c>
      <c r="B11" s="190" t="s">
        <v>183</v>
      </c>
      <c r="C11" s="192" t="s">
        <v>249</v>
      </c>
      <c r="D11" s="186">
        <v>12</v>
      </c>
      <c r="E11" s="108"/>
      <c r="F11" s="108"/>
      <c r="G11" s="186">
        <f>D11+F11</f>
        <v>12</v>
      </c>
    </row>
    <row r="12" spans="1:7" ht="60.75" customHeight="1">
      <c r="A12" s="2">
        <v>91106</v>
      </c>
      <c r="B12" s="190" t="s">
        <v>120</v>
      </c>
      <c r="C12" s="192" t="s">
        <v>288</v>
      </c>
      <c r="D12" s="186">
        <v>20</v>
      </c>
      <c r="E12" s="108"/>
      <c r="F12" s="108"/>
      <c r="G12" s="186">
        <f>D12+F12</f>
        <v>20</v>
      </c>
    </row>
    <row r="13" spans="1:7" ht="57.75" customHeight="1">
      <c r="A13" s="2">
        <v>91209</v>
      </c>
      <c r="B13" s="193" t="s">
        <v>242</v>
      </c>
      <c r="C13" s="192" t="s">
        <v>249</v>
      </c>
      <c r="D13" s="186">
        <v>9</v>
      </c>
      <c r="E13" s="108"/>
      <c r="F13" s="108"/>
      <c r="G13" s="186">
        <f aca="true" t="shared" si="0" ref="G13:G18">D13+F13</f>
        <v>9</v>
      </c>
    </row>
    <row r="14" spans="1:7" ht="60" customHeight="1">
      <c r="A14" s="2">
        <v>100203</v>
      </c>
      <c r="B14" s="190" t="s">
        <v>243</v>
      </c>
      <c r="C14" s="192" t="s">
        <v>250</v>
      </c>
      <c r="D14" s="186">
        <v>624.848</v>
      </c>
      <c r="E14" s="108"/>
      <c r="F14" s="108"/>
      <c r="G14" s="186">
        <f t="shared" si="0"/>
        <v>624.848</v>
      </c>
    </row>
    <row r="15" spans="1:7" ht="61.5" customHeight="1">
      <c r="A15" s="2">
        <v>110103</v>
      </c>
      <c r="B15" s="194" t="s">
        <v>184</v>
      </c>
      <c r="C15" s="192" t="s">
        <v>287</v>
      </c>
      <c r="D15" s="186">
        <v>11.6</v>
      </c>
      <c r="E15" s="108"/>
      <c r="F15" s="108"/>
      <c r="G15" s="186">
        <f t="shared" si="0"/>
        <v>11.6</v>
      </c>
    </row>
    <row r="16" spans="1:7" ht="35.25" customHeight="1">
      <c r="A16" s="2">
        <v>130112</v>
      </c>
      <c r="B16" s="191" t="s">
        <v>244</v>
      </c>
      <c r="C16" s="192" t="s">
        <v>253</v>
      </c>
      <c r="D16" s="186">
        <v>528.489</v>
      </c>
      <c r="E16" s="108"/>
      <c r="F16" s="108"/>
      <c r="G16" s="186">
        <f t="shared" si="0"/>
        <v>528.489</v>
      </c>
    </row>
    <row r="17" spans="1:7" ht="70.5" customHeight="1">
      <c r="A17" s="2">
        <v>240604</v>
      </c>
      <c r="B17" s="195" t="s">
        <v>187</v>
      </c>
      <c r="C17" s="192"/>
      <c r="D17" s="108"/>
      <c r="E17" s="192" t="s">
        <v>251</v>
      </c>
      <c r="F17" s="186">
        <v>35.6</v>
      </c>
      <c r="G17" s="186">
        <f t="shared" si="0"/>
        <v>35.6</v>
      </c>
    </row>
    <row r="18" spans="1:7" ht="46.5" customHeight="1">
      <c r="A18" s="2">
        <v>250404</v>
      </c>
      <c r="B18" s="187" t="s">
        <v>120</v>
      </c>
      <c r="C18" s="192" t="s">
        <v>315</v>
      </c>
      <c r="D18" s="108">
        <v>1.144</v>
      </c>
      <c r="E18" s="108"/>
      <c r="F18" s="108"/>
      <c r="G18" s="186">
        <f t="shared" si="0"/>
        <v>1.144</v>
      </c>
    </row>
    <row r="19" spans="1:7" ht="12.75">
      <c r="A19" s="108"/>
      <c r="B19" s="108" t="s">
        <v>13</v>
      </c>
      <c r="C19" s="108"/>
      <c r="D19" s="186">
        <f>SUM(D10:D18)</f>
        <v>1223.581</v>
      </c>
      <c r="E19" s="108"/>
      <c r="F19" s="186">
        <f>SUM(F11:F18)</f>
        <v>35.6</v>
      </c>
      <c r="G19" s="186">
        <f>SUM(G10:G18)</f>
        <v>1259.1809999999998</v>
      </c>
    </row>
    <row r="21" spans="2:5" ht="12.75">
      <c r="B21" t="s">
        <v>190</v>
      </c>
      <c r="E21" t="s">
        <v>212</v>
      </c>
    </row>
  </sheetData>
  <sheetProtection/>
  <mergeCells count="9">
    <mergeCell ref="G7:G8"/>
    <mergeCell ref="A7:A8"/>
    <mergeCell ref="B7:B8"/>
    <mergeCell ref="C6:D6"/>
    <mergeCell ref="C7:C8"/>
    <mergeCell ref="D7:D8"/>
    <mergeCell ref="E6:F6"/>
    <mergeCell ref="E7:E8"/>
    <mergeCell ref="F7:F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1.875" style="0" customWidth="1"/>
    <col min="2" max="2" width="15.625" style="0" customWidth="1"/>
    <col min="4" max="4" width="26.50390625" style="0" customWidth="1"/>
    <col min="5" max="5" width="13.00390625" style="0" customWidth="1"/>
    <col min="6" max="6" width="11.00390625" style="0" customWidth="1"/>
    <col min="7" max="7" width="8.375" style="0" customWidth="1"/>
  </cols>
  <sheetData>
    <row r="1" ht="12.75">
      <c r="E1" t="s">
        <v>246</v>
      </c>
    </row>
    <row r="2" ht="12.75">
      <c r="E2" t="s">
        <v>164</v>
      </c>
    </row>
    <row r="3" ht="12.75">
      <c r="E3" t="s">
        <v>286</v>
      </c>
    </row>
    <row r="5" ht="12.75">
      <c r="A5" s="189" t="s">
        <v>233</v>
      </c>
    </row>
    <row r="6" spans="4:5" ht="14.25">
      <c r="D6" s="185" t="s">
        <v>299</v>
      </c>
      <c r="E6" s="185"/>
    </row>
    <row r="7" ht="12.75">
      <c r="G7" t="s">
        <v>238</v>
      </c>
    </row>
    <row r="8" spans="1:7" ht="12.75">
      <c r="A8" s="257" t="s">
        <v>234</v>
      </c>
      <c r="B8" s="264" t="s">
        <v>237</v>
      </c>
      <c r="C8" s="253" t="s">
        <v>236</v>
      </c>
      <c r="D8" s="253"/>
      <c r="E8" s="253"/>
      <c r="F8" s="261"/>
      <c r="G8" s="261"/>
    </row>
    <row r="9" spans="1:7" ht="12.75">
      <c r="A9" s="258"/>
      <c r="B9" s="265"/>
      <c r="C9" s="255" t="s">
        <v>0</v>
      </c>
      <c r="D9" s="260"/>
      <c r="E9" s="209"/>
      <c r="F9" s="256" t="s">
        <v>245</v>
      </c>
      <c r="G9" s="261"/>
    </row>
    <row r="10" spans="1:7" ht="127.5" customHeight="1">
      <c r="A10" s="258"/>
      <c r="B10" s="265"/>
      <c r="C10" s="267" t="s">
        <v>235</v>
      </c>
      <c r="D10" s="268"/>
      <c r="E10" s="269"/>
      <c r="F10" s="262" t="s">
        <v>310</v>
      </c>
      <c r="G10" s="214"/>
    </row>
    <row r="11" spans="1:7" ht="45" customHeight="1">
      <c r="A11" s="259"/>
      <c r="B11" s="266"/>
      <c r="C11" s="108" t="s">
        <v>232</v>
      </c>
      <c r="D11" s="210" t="s">
        <v>300</v>
      </c>
      <c r="E11" s="270"/>
      <c r="F11" s="263"/>
      <c r="G11" s="208"/>
    </row>
    <row r="12" spans="1:7" ht="12.75">
      <c r="A12" s="108"/>
      <c r="B12" s="108"/>
      <c r="C12" s="108"/>
      <c r="D12" s="108"/>
      <c r="E12" s="208"/>
      <c r="F12" s="108"/>
      <c r="G12" s="108"/>
    </row>
    <row r="13" spans="1:7" ht="27" customHeight="1">
      <c r="A13" s="188">
        <v>12312301000</v>
      </c>
      <c r="B13" s="109" t="s">
        <v>307</v>
      </c>
      <c r="C13" s="108">
        <v>6028.4</v>
      </c>
      <c r="D13" s="108">
        <v>56.116</v>
      </c>
      <c r="E13" s="4"/>
      <c r="F13" s="4"/>
      <c r="G13" s="4"/>
    </row>
    <row r="14" spans="1:7" ht="12.75">
      <c r="A14" s="108"/>
      <c r="B14" s="108"/>
      <c r="C14" s="108"/>
      <c r="D14" s="108"/>
      <c r="E14" s="108"/>
      <c r="F14" s="108"/>
      <c r="G14" s="108"/>
    </row>
    <row r="15" spans="1:7" ht="12.75">
      <c r="A15" s="108">
        <v>12312200000</v>
      </c>
      <c r="B15" s="108" t="s">
        <v>308</v>
      </c>
      <c r="C15" s="108"/>
      <c r="D15" s="108"/>
      <c r="E15" s="108"/>
      <c r="F15" s="4">
        <v>5</v>
      </c>
      <c r="G15" s="108"/>
    </row>
    <row r="16" spans="1:7" ht="12.75">
      <c r="A16" s="108"/>
      <c r="B16" s="108" t="s">
        <v>13</v>
      </c>
      <c r="C16" s="108">
        <v>6028.4</v>
      </c>
      <c r="D16" s="108"/>
      <c r="E16" s="4"/>
      <c r="F16" s="4">
        <f>F15</f>
        <v>5</v>
      </c>
      <c r="G16" s="4"/>
    </row>
    <row r="19" spans="2:6" ht="12.75">
      <c r="B19" t="s">
        <v>190</v>
      </c>
      <c r="F19" t="s">
        <v>212</v>
      </c>
    </row>
  </sheetData>
  <sheetProtection/>
  <mergeCells count="8">
    <mergeCell ref="A8:A11"/>
    <mergeCell ref="C9:D9"/>
    <mergeCell ref="F9:G9"/>
    <mergeCell ref="F10:F11"/>
    <mergeCell ref="C8:G8"/>
    <mergeCell ref="B8:B11"/>
    <mergeCell ref="C10:D10"/>
    <mergeCell ref="E10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3"/>
  <sheetViews>
    <sheetView zoomScaleSheetLayoutView="100" zoomScalePageLayoutView="0" workbookViewId="0" topLeftCell="A68">
      <selection activeCell="D89" sqref="D89"/>
    </sheetView>
  </sheetViews>
  <sheetFormatPr defaultColWidth="10.625" defaultRowHeight="12.75"/>
  <cols>
    <col min="1" max="1" width="11.00390625" style="7" customWidth="1"/>
    <col min="2" max="2" width="50.00390625" style="7" customWidth="1"/>
    <col min="3" max="3" width="12.875" style="7" customWidth="1"/>
    <col min="4" max="4" width="10.375" style="7" customWidth="1"/>
    <col min="5" max="5" width="10.875" style="7" bestFit="1" customWidth="1"/>
    <col min="6" max="6" width="13.625" style="7" customWidth="1"/>
    <col min="7" max="7" width="10.875" style="7" bestFit="1" customWidth="1"/>
    <col min="8" max="16384" width="10.625" style="7" customWidth="1"/>
  </cols>
  <sheetData>
    <row r="1" spans="1:6" ht="12.75">
      <c r="A1" s="5"/>
      <c r="B1" s="5"/>
      <c r="C1" s="5" t="s">
        <v>291</v>
      </c>
      <c r="E1" s="271"/>
      <c r="F1" s="271"/>
    </row>
    <row r="2" spans="1:6" ht="14.25">
      <c r="A2" s="79"/>
      <c r="B2" s="5"/>
      <c r="C2" s="5"/>
      <c r="D2" s="5" t="s">
        <v>292</v>
      </c>
      <c r="E2" s="79"/>
      <c r="F2" s="5"/>
    </row>
    <row r="3" spans="1:5" ht="14.25">
      <c r="A3" s="79"/>
      <c r="B3" s="5"/>
      <c r="C3" s="5"/>
      <c r="D3" s="79"/>
      <c r="E3" s="5"/>
    </row>
    <row r="4" spans="1:6" ht="15">
      <c r="A4" s="79"/>
      <c r="B4" s="8"/>
      <c r="D4" s="114"/>
      <c r="E4" s="79"/>
      <c r="F4" s="5"/>
    </row>
    <row r="5" spans="1:6" ht="18">
      <c r="A5" s="220" t="s">
        <v>256</v>
      </c>
      <c r="B5" s="220"/>
      <c r="C5" s="220"/>
      <c r="D5" s="220"/>
      <c r="E5" s="220"/>
      <c r="F5" s="220"/>
    </row>
    <row r="6" spans="1:6" ht="12.75">
      <c r="A6" s="5"/>
      <c r="B6" s="5"/>
      <c r="C6" s="5"/>
      <c r="D6" s="5"/>
      <c r="E6" s="9"/>
      <c r="F6" s="6" t="s">
        <v>20</v>
      </c>
    </row>
    <row r="7" spans="1:6" ht="12.75">
      <c r="A7" s="10"/>
      <c r="B7" s="221" t="s">
        <v>21</v>
      </c>
      <c r="C7" s="221" t="s">
        <v>0</v>
      </c>
      <c r="D7" s="223" t="s">
        <v>17</v>
      </c>
      <c r="E7" s="224"/>
      <c r="F7" s="221" t="s">
        <v>22</v>
      </c>
    </row>
    <row r="8" spans="1:6" ht="36">
      <c r="A8" s="11" t="s">
        <v>23</v>
      </c>
      <c r="B8" s="222"/>
      <c r="C8" s="222"/>
      <c r="D8" s="12" t="s">
        <v>22</v>
      </c>
      <c r="E8" s="12" t="s">
        <v>24</v>
      </c>
      <c r="F8" s="222"/>
    </row>
    <row r="9" spans="1:6" ht="12.75">
      <c r="A9" s="13">
        <v>1</v>
      </c>
      <c r="B9" s="14">
        <v>2</v>
      </c>
      <c r="C9" s="13">
        <v>3</v>
      </c>
      <c r="D9" s="13">
        <v>4</v>
      </c>
      <c r="E9" s="13">
        <v>5</v>
      </c>
      <c r="F9" s="13" t="s">
        <v>25</v>
      </c>
    </row>
    <row r="10" spans="1:7" ht="12.75">
      <c r="A10" s="36">
        <v>10000000</v>
      </c>
      <c r="B10" s="37" t="s">
        <v>26</v>
      </c>
      <c r="C10" s="203">
        <f>C11+C22+C28+C41</f>
        <v>14291.3</v>
      </c>
      <c r="D10" s="203">
        <f>D18+D41+D53</f>
        <v>511.70000000000005</v>
      </c>
      <c r="E10" s="38" t="s">
        <v>143</v>
      </c>
      <c r="F10" s="203">
        <f>C10+D10</f>
        <v>14803</v>
      </c>
      <c r="G10" s="15"/>
    </row>
    <row r="11" spans="1:8" ht="24">
      <c r="A11" s="88">
        <v>11000000</v>
      </c>
      <c r="B11" s="89" t="s">
        <v>28</v>
      </c>
      <c r="C11" s="204">
        <f>C12+C17</f>
        <v>10905</v>
      </c>
      <c r="D11" s="90" t="s">
        <v>143</v>
      </c>
      <c r="E11" s="90" t="s">
        <v>143</v>
      </c>
      <c r="F11" s="204">
        <f>C11</f>
        <v>10905</v>
      </c>
      <c r="G11" s="15"/>
      <c r="H11" s="35"/>
    </row>
    <row r="12" spans="1:7" ht="12.75">
      <c r="A12" s="36">
        <v>11010000</v>
      </c>
      <c r="B12" s="119" t="s">
        <v>171</v>
      </c>
      <c r="C12" s="203">
        <f>C13+C14+C15+C16</f>
        <v>10905</v>
      </c>
      <c r="D12" s="120" t="s">
        <v>143</v>
      </c>
      <c r="E12" s="120" t="s">
        <v>143</v>
      </c>
      <c r="F12" s="203">
        <f aca="true" t="shared" si="0" ref="F12:F17">C12</f>
        <v>10905</v>
      </c>
      <c r="G12" s="15"/>
    </row>
    <row r="13" spans="1:7" ht="12.75">
      <c r="A13" s="122">
        <v>11010100</v>
      </c>
      <c r="B13" s="123" t="s">
        <v>172</v>
      </c>
      <c r="C13" s="117">
        <v>10650</v>
      </c>
      <c r="D13" s="124"/>
      <c r="E13" s="124"/>
      <c r="F13" s="24">
        <f t="shared" si="0"/>
        <v>10650</v>
      </c>
      <c r="G13" s="15"/>
    </row>
    <row r="14" spans="1:7" ht="36.75" customHeight="1">
      <c r="A14" s="122">
        <v>11010800</v>
      </c>
      <c r="B14" s="123" t="s">
        <v>198</v>
      </c>
      <c r="C14" s="24">
        <v>185</v>
      </c>
      <c r="D14" s="124"/>
      <c r="E14" s="124"/>
      <c r="F14" s="24">
        <f t="shared" si="0"/>
        <v>185</v>
      </c>
      <c r="G14" s="15"/>
    </row>
    <row r="15" spans="1:7" ht="35.25" customHeight="1">
      <c r="A15" s="122">
        <v>11011200</v>
      </c>
      <c r="B15" s="123" t="s">
        <v>257</v>
      </c>
      <c r="C15" s="24">
        <v>9</v>
      </c>
      <c r="D15" s="124"/>
      <c r="E15" s="124"/>
      <c r="F15" s="24">
        <f t="shared" si="0"/>
        <v>9</v>
      </c>
      <c r="G15" s="15"/>
    </row>
    <row r="16" spans="1:7" ht="45" customHeight="1">
      <c r="A16" s="122">
        <v>11011400</v>
      </c>
      <c r="B16" s="123" t="s">
        <v>258</v>
      </c>
      <c r="C16" s="24">
        <v>61</v>
      </c>
      <c r="D16" s="124"/>
      <c r="E16" s="124"/>
      <c r="F16" s="24">
        <f t="shared" si="0"/>
        <v>61</v>
      </c>
      <c r="G16" s="15"/>
    </row>
    <row r="17" spans="1:7" ht="21" customHeight="1" hidden="1">
      <c r="A17" s="36">
        <v>11020200</v>
      </c>
      <c r="B17" s="119" t="s">
        <v>196</v>
      </c>
      <c r="C17" s="38"/>
      <c r="D17" s="120"/>
      <c r="E17" s="120"/>
      <c r="F17" s="38">
        <f t="shared" si="0"/>
        <v>0</v>
      </c>
      <c r="G17" s="15"/>
    </row>
    <row r="18" spans="1:7" ht="12.75">
      <c r="A18" s="88">
        <v>12000000</v>
      </c>
      <c r="B18" s="89" t="s">
        <v>29</v>
      </c>
      <c r="C18" s="90"/>
      <c r="D18" s="90">
        <f>D19</f>
        <v>5.5</v>
      </c>
      <c r="E18" s="121" t="s">
        <v>143</v>
      </c>
      <c r="F18" s="90">
        <f>C18+D18</f>
        <v>5.5</v>
      </c>
      <c r="G18" s="15"/>
    </row>
    <row r="19" spans="1:7" ht="12" customHeight="1">
      <c r="A19" s="122">
        <v>12030000</v>
      </c>
      <c r="B19" s="143" t="s">
        <v>210</v>
      </c>
      <c r="C19" s="124" t="s">
        <v>143</v>
      </c>
      <c r="D19" s="24">
        <f>D20+D21</f>
        <v>5.5</v>
      </c>
      <c r="E19" s="24" t="s">
        <v>143</v>
      </c>
      <c r="F19" s="24">
        <f>D19</f>
        <v>5.5</v>
      </c>
      <c r="G19" s="15"/>
    </row>
    <row r="20" spans="1:7" ht="24">
      <c r="A20" s="142">
        <v>12030100</v>
      </c>
      <c r="B20" s="143" t="s">
        <v>270</v>
      </c>
      <c r="C20" s="144" t="s">
        <v>143</v>
      </c>
      <c r="D20" s="141">
        <v>1.5</v>
      </c>
      <c r="E20" s="24" t="s">
        <v>143</v>
      </c>
      <c r="F20" s="24">
        <f>D20</f>
        <v>1.5</v>
      </c>
      <c r="G20" s="15"/>
    </row>
    <row r="21" spans="1:7" ht="21.75" customHeight="1">
      <c r="A21" s="142">
        <v>12030200</v>
      </c>
      <c r="B21" s="143" t="s">
        <v>270</v>
      </c>
      <c r="C21" s="144" t="s">
        <v>143</v>
      </c>
      <c r="D21" s="141">
        <v>4</v>
      </c>
      <c r="E21" s="24" t="s">
        <v>143</v>
      </c>
      <c r="F21" s="24">
        <f>D21</f>
        <v>4</v>
      </c>
      <c r="G21" s="15"/>
    </row>
    <row r="22" spans="1:7" ht="24">
      <c r="A22" s="88">
        <v>13000000</v>
      </c>
      <c r="B22" s="119" t="s">
        <v>30</v>
      </c>
      <c r="C22" s="38">
        <f>C23</f>
        <v>3275</v>
      </c>
      <c r="D22" s="124" t="s">
        <v>143</v>
      </c>
      <c r="E22" s="124" t="s">
        <v>143</v>
      </c>
      <c r="F22" s="24">
        <f aca="true" t="shared" si="1" ref="F22:F29">C22</f>
        <v>3275</v>
      </c>
      <c r="G22" s="15"/>
    </row>
    <row r="23" spans="1:7" ht="12.75">
      <c r="A23" s="36">
        <v>13050000</v>
      </c>
      <c r="B23" s="127" t="s">
        <v>1</v>
      </c>
      <c r="C23" s="38">
        <f>SUM(C24:C27)</f>
        <v>3275</v>
      </c>
      <c r="D23" s="120" t="s">
        <v>143</v>
      </c>
      <c r="E23" s="120" t="s">
        <v>143</v>
      </c>
      <c r="F23" s="38">
        <f t="shared" si="1"/>
        <v>3275</v>
      </c>
      <c r="G23" s="15"/>
    </row>
    <row r="24" spans="1:7" ht="12.75">
      <c r="A24" s="125">
        <v>13050100</v>
      </c>
      <c r="B24" s="126" t="s">
        <v>2</v>
      </c>
      <c r="C24" s="24">
        <v>570</v>
      </c>
      <c r="D24" s="124" t="s">
        <v>143</v>
      </c>
      <c r="E24" s="124" t="s">
        <v>143</v>
      </c>
      <c r="F24" s="24">
        <f t="shared" si="1"/>
        <v>570</v>
      </c>
      <c r="G24" s="15"/>
    </row>
    <row r="25" spans="1:7" ht="12.75">
      <c r="A25" s="125">
        <v>13050200</v>
      </c>
      <c r="B25" s="126" t="s">
        <v>199</v>
      </c>
      <c r="C25" s="24">
        <v>2300</v>
      </c>
      <c r="D25" s="124" t="s">
        <v>143</v>
      </c>
      <c r="E25" s="124" t="s">
        <v>143</v>
      </c>
      <c r="F25" s="24">
        <f t="shared" si="1"/>
        <v>2300</v>
      </c>
      <c r="G25" s="15"/>
    </row>
    <row r="26" spans="1:7" ht="12.75">
      <c r="A26" s="125">
        <v>13050300</v>
      </c>
      <c r="B26" s="126" t="s">
        <v>3</v>
      </c>
      <c r="C26" s="24">
        <v>45</v>
      </c>
      <c r="D26" s="124" t="s">
        <v>143</v>
      </c>
      <c r="E26" s="124" t="s">
        <v>143</v>
      </c>
      <c r="F26" s="24">
        <f t="shared" si="1"/>
        <v>45</v>
      </c>
      <c r="G26" s="15"/>
    </row>
    <row r="27" spans="1:7" ht="12.75">
      <c r="A27" s="125">
        <v>13050500</v>
      </c>
      <c r="B27" s="126" t="s">
        <v>200</v>
      </c>
      <c r="C27" s="24">
        <v>360</v>
      </c>
      <c r="D27" s="124" t="s">
        <v>143</v>
      </c>
      <c r="E27" s="124" t="s">
        <v>143</v>
      </c>
      <c r="F27" s="24">
        <f t="shared" si="1"/>
        <v>360</v>
      </c>
      <c r="G27" s="15"/>
    </row>
    <row r="28" spans="1:7" ht="12.75" hidden="1">
      <c r="A28" s="88">
        <v>14000000</v>
      </c>
      <c r="B28" s="128" t="s">
        <v>31</v>
      </c>
      <c r="C28" s="116">
        <f>C29+C30+C31+C32</f>
        <v>0</v>
      </c>
      <c r="D28" s="124" t="s">
        <v>143</v>
      </c>
      <c r="E28" s="124" t="s">
        <v>143</v>
      </c>
      <c r="F28" s="117">
        <f t="shared" si="1"/>
        <v>0</v>
      </c>
      <c r="G28" s="15"/>
    </row>
    <row r="29" spans="1:7" ht="12.75" hidden="1">
      <c r="A29" s="122">
        <v>14060100</v>
      </c>
      <c r="B29" s="129" t="s">
        <v>163</v>
      </c>
      <c r="C29" s="24"/>
      <c r="D29" s="124" t="s">
        <v>143</v>
      </c>
      <c r="E29" s="124" t="s">
        <v>143</v>
      </c>
      <c r="F29" s="24">
        <f t="shared" si="1"/>
        <v>0</v>
      </c>
      <c r="G29" s="15"/>
    </row>
    <row r="30" spans="1:7" ht="0.75" customHeight="1" hidden="1">
      <c r="A30" s="122">
        <v>14060200</v>
      </c>
      <c r="B30" s="129" t="s">
        <v>32</v>
      </c>
      <c r="C30" s="24"/>
      <c r="D30" s="124" t="s">
        <v>143</v>
      </c>
      <c r="E30" s="124" t="s">
        <v>143</v>
      </c>
      <c r="F30" s="24"/>
      <c r="G30" s="15"/>
    </row>
    <row r="31" spans="1:7" ht="60" hidden="1">
      <c r="A31" s="122">
        <v>14060300</v>
      </c>
      <c r="B31" s="123" t="s">
        <v>33</v>
      </c>
      <c r="C31" s="24"/>
      <c r="D31" s="124" t="s">
        <v>143</v>
      </c>
      <c r="E31" s="124" t="s">
        <v>143</v>
      </c>
      <c r="F31" s="24">
        <f>C31</f>
        <v>0</v>
      </c>
      <c r="G31" s="15"/>
    </row>
    <row r="32" spans="1:7" ht="23.25" customHeight="1" hidden="1">
      <c r="A32" s="36">
        <v>14070000</v>
      </c>
      <c r="B32" s="127" t="s">
        <v>34</v>
      </c>
      <c r="C32" s="38">
        <f>SUM(C33:C40)</f>
        <v>0</v>
      </c>
      <c r="D32" s="120" t="s">
        <v>143</v>
      </c>
      <c r="E32" s="38" t="s">
        <v>143</v>
      </c>
      <c r="F32" s="115">
        <f>C32</f>
        <v>0</v>
      </c>
      <c r="G32" s="15"/>
    </row>
    <row r="33" spans="1:7" ht="36" hidden="1">
      <c r="A33" s="134">
        <v>14070100</v>
      </c>
      <c r="B33" s="135" t="s">
        <v>4</v>
      </c>
      <c r="C33" s="78"/>
      <c r="D33" s="124" t="s">
        <v>143</v>
      </c>
      <c r="E33" s="124" t="s">
        <v>143</v>
      </c>
      <c r="F33" s="117">
        <f>C33</f>
        <v>0</v>
      </c>
      <c r="G33" s="15"/>
    </row>
    <row r="34" spans="1:7" ht="34.5" customHeight="1" hidden="1">
      <c r="A34" s="134">
        <v>14070200</v>
      </c>
      <c r="B34" s="135" t="s">
        <v>5</v>
      </c>
      <c r="C34" s="78"/>
      <c r="D34" s="124" t="s">
        <v>143</v>
      </c>
      <c r="E34" s="124" t="s">
        <v>143</v>
      </c>
      <c r="F34" s="117">
        <f aca="true" t="shared" si="2" ref="F34:F40">C34</f>
        <v>0</v>
      </c>
      <c r="G34" s="15"/>
    </row>
    <row r="35" spans="1:7" ht="34.5" customHeight="1" hidden="1">
      <c r="A35" s="134">
        <v>14070500</v>
      </c>
      <c r="B35" s="135" t="s">
        <v>6</v>
      </c>
      <c r="C35" s="78"/>
      <c r="D35" s="124" t="s">
        <v>143</v>
      </c>
      <c r="E35" s="124" t="s">
        <v>143</v>
      </c>
      <c r="F35" s="117">
        <f t="shared" si="2"/>
        <v>0</v>
      </c>
      <c r="G35" s="15"/>
    </row>
    <row r="36" spans="1:7" ht="33.75" customHeight="1" hidden="1">
      <c r="A36" s="134">
        <v>14070600</v>
      </c>
      <c r="B36" s="135" t="s">
        <v>7</v>
      </c>
      <c r="C36" s="78"/>
      <c r="D36" s="124" t="s">
        <v>143</v>
      </c>
      <c r="E36" s="124" t="s">
        <v>143</v>
      </c>
      <c r="F36" s="117">
        <f t="shared" si="2"/>
        <v>0</v>
      </c>
      <c r="G36" s="15"/>
    </row>
    <row r="37" spans="1:7" ht="34.5" customHeight="1" hidden="1">
      <c r="A37" s="134">
        <v>14070700</v>
      </c>
      <c r="B37" s="135" t="s">
        <v>8</v>
      </c>
      <c r="C37" s="78"/>
      <c r="D37" s="124" t="s">
        <v>143</v>
      </c>
      <c r="E37" s="124" t="s">
        <v>143</v>
      </c>
      <c r="F37" s="117">
        <f t="shared" si="2"/>
        <v>0</v>
      </c>
      <c r="G37" s="15"/>
    </row>
    <row r="38" spans="1:7" ht="0.75" customHeight="1" hidden="1">
      <c r="A38" s="134">
        <v>14070900</v>
      </c>
      <c r="B38" s="136" t="s">
        <v>194</v>
      </c>
      <c r="C38" s="78"/>
      <c r="D38" s="124" t="s">
        <v>143</v>
      </c>
      <c r="E38" s="124" t="s">
        <v>143</v>
      </c>
      <c r="F38" s="117">
        <f t="shared" si="2"/>
        <v>0</v>
      </c>
      <c r="G38" s="15"/>
    </row>
    <row r="39" spans="1:7" ht="42" customHeight="1" hidden="1">
      <c r="A39" s="134">
        <v>14071700</v>
      </c>
      <c r="B39" s="136" t="s">
        <v>201</v>
      </c>
      <c r="C39" s="78"/>
      <c r="D39" s="124" t="s">
        <v>143</v>
      </c>
      <c r="E39" s="124" t="s">
        <v>143</v>
      </c>
      <c r="F39" s="117">
        <f t="shared" si="2"/>
        <v>0</v>
      </c>
      <c r="G39" s="15"/>
    </row>
    <row r="40" spans="1:7" ht="36" hidden="1">
      <c r="A40" s="134">
        <v>14071800</v>
      </c>
      <c r="B40" s="135" t="s">
        <v>202</v>
      </c>
      <c r="C40" s="78"/>
      <c r="D40" s="124" t="s">
        <v>143</v>
      </c>
      <c r="E40" s="124" t="s">
        <v>143</v>
      </c>
      <c r="F40" s="117">
        <f t="shared" si="2"/>
        <v>0</v>
      </c>
      <c r="G40" s="15"/>
    </row>
    <row r="41" spans="1:7" ht="12.75">
      <c r="A41" s="36">
        <v>18000000</v>
      </c>
      <c r="B41" s="119" t="s">
        <v>35</v>
      </c>
      <c r="C41" s="38">
        <f>C42+C45</f>
        <v>111.30000000000001</v>
      </c>
      <c r="D41" s="38">
        <f>D42+D45</f>
        <v>470.6</v>
      </c>
      <c r="E41" s="120" t="s">
        <v>143</v>
      </c>
      <c r="F41" s="38">
        <f>C41+D41</f>
        <v>581.9000000000001</v>
      </c>
      <c r="G41" s="15"/>
    </row>
    <row r="42" spans="1:7" ht="12.75">
      <c r="A42" s="36">
        <v>18050000</v>
      </c>
      <c r="B42" s="137" t="s">
        <v>267</v>
      </c>
      <c r="C42" s="38">
        <f>C43+C44</f>
        <v>0</v>
      </c>
      <c r="D42" s="38">
        <f>D43+D44</f>
        <v>450</v>
      </c>
      <c r="E42" s="38">
        <f>E43+E44</f>
        <v>450</v>
      </c>
      <c r="F42" s="38">
        <f>C42+D42</f>
        <v>450</v>
      </c>
      <c r="G42" s="15"/>
    </row>
    <row r="43" spans="1:7" ht="12.75">
      <c r="A43" s="122">
        <v>18050300</v>
      </c>
      <c r="B43" s="138" t="s">
        <v>268</v>
      </c>
      <c r="C43" s="24"/>
      <c r="D43" s="124">
        <v>90</v>
      </c>
      <c r="E43" s="124">
        <v>90</v>
      </c>
      <c r="F43" s="24">
        <f>C43+D43</f>
        <v>90</v>
      </c>
      <c r="G43" s="15"/>
    </row>
    <row r="44" spans="1:7" ht="12.75">
      <c r="A44" s="122">
        <v>18050400</v>
      </c>
      <c r="B44" s="138" t="s">
        <v>269</v>
      </c>
      <c r="C44" s="24"/>
      <c r="D44" s="124">
        <v>360</v>
      </c>
      <c r="E44" s="124">
        <v>360</v>
      </c>
      <c r="F44" s="24">
        <f>C44+D44</f>
        <v>360</v>
      </c>
      <c r="G44" s="15"/>
    </row>
    <row r="45" spans="1:7" ht="24">
      <c r="A45" s="36">
        <v>18040000</v>
      </c>
      <c r="B45" s="119" t="s">
        <v>265</v>
      </c>
      <c r="C45" s="38">
        <f>C46+C47+C48+C49+C50+C52</f>
        <v>111.30000000000001</v>
      </c>
      <c r="D45" s="120">
        <f>D51</f>
        <v>20.6</v>
      </c>
      <c r="E45" s="120" t="s">
        <v>143</v>
      </c>
      <c r="F45" s="38">
        <f>C45+D45</f>
        <v>131.9</v>
      </c>
      <c r="G45" s="15"/>
    </row>
    <row r="46" spans="1:7" ht="25.5" customHeight="1">
      <c r="A46" s="122">
        <v>18040100</v>
      </c>
      <c r="B46" s="126" t="s">
        <v>259</v>
      </c>
      <c r="C46" s="24">
        <v>63.7</v>
      </c>
      <c r="D46" s="124"/>
      <c r="E46" s="124"/>
      <c r="F46" s="24">
        <f aca="true" t="shared" si="3" ref="F46:F52">C46+D46</f>
        <v>63.7</v>
      </c>
      <c r="G46" s="15"/>
    </row>
    <row r="47" spans="1:7" ht="36">
      <c r="A47" s="122">
        <v>18040200</v>
      </c>
      <c r="B47" s="126" t="s">
        <v>260</v>
      </c>
      <c r="C47" s="24">
        <v>31.5</v>
      </c>
      <c r="D47" s="124"/>
      <c r="E47" s="124"/>
      <c r="F47" s="24">
        <f t="shared" si="3"/>
        <v>31.5</v>
      </c>
      <c r="G47" s="15"/>
    </row>
    <row r="48" spans="1:7" ht="25.5" customHeight="1">
      <c r="A48" s="122">
        <v>18040500</v>
      </c>
      <c r="B48" s="126" t="s">
        <v>261</v>
      </c>
      <c r="C48" s="24">
        <v>4.4</v>
      </c>
      <c r="D48" s="124"/>
      <c r="E48" s="124"/>
      <c r="F48" s="24">
        <f t="shared" si="3"/>
        <v>4.4</v>
      </c>
      <c r="G48" s="15"/>
    </row>
    <row r="49" spans="1:7" ht="36">
      <c r="A49" s="122">
        <v>18040600</v>
      </c>
      <c r="B49" s="126" t="s">
        <v>262</v>
      </c>
      <c r="C49" s="24">
        <v>3.4</v>
      </c>
      <c r="D49" s="124"/>
      <c r="E49" s="124"/>
      <c r="F49" s="24">
        <f t="shared" si="3"/>
        <v>3.4</v>
      </c>
      <c r="G49" s="15"/>
    </row>
    <row r="50" spans="1:7" ht="36">
      <c r="A50" s="122">
        <v>18040800</v>
      </c>
      <c r="B50" s="126" t="s">
        <v>263</v>
      </c>
      <c r="C50" s="24">
        <v>1.1</v>
      </c>
      <c r="D50" s="124"/>
      <c r="E50" s="124"/>
      <c r="F50" s="24">
        <f t="shared" si="3"/>
        <v>1.1</v>
      </c>
      <c r="G50" s="15"/>
    </row>
    <row r="51" spans="1:7" ht="60">
      <c r="A51" s="122">
        <v>18041500</v>
      </c>
      <c r="B51" s="138" t="s">
        <v>266</v>
      </c>
      <c r="C51" s="24"/>
      <c r="D51" s="124">
        <v>20.6</v>
      </c>
      <c r="E51" s="124" t="s">
        <v>143</v>
      </c>
      <c r="F51" s="24">
        <f t="shared" si="3"/>
        <v>20.6</v>
      </c>
      <c r="G51" s="15"/>
    </row>
    <row r="52" spans="1:7" ht="24">
      <c r="A52" s="122">
        <v>18041800</v>
      </c>
      <c r="B52" s="126" t="s">
        <v>264</v>
      </c>
      <c r="C52" s="24">
        <v>7.2</v>
      </c>
      <c r="D52" s="124"/>
      <c r="E52" s="124"/>
      <c r="F52" s="24">
        <f t="shared" si="3"/>
        <v>7.2</v>
      </c>
      <c r="G52" s="15"/>
    </row>
    <row r="53" spans="1:7" s="199" customFormat="1" ht="12.75">
      <c r="A53" s="36">
        <v>19000000</v>
      </c>
      <c r="B53" s="197" t="s">
        <v>277</v>
      </c>
      <c r="C53" s="38"/>
      <c r="D53" s="120">
        <f>D54+D59</f>
        <v>35.6</v>
      </c>
      <c r="E53" s="120" t="s">
        <v>143</v>
      </c>
      <c r="F53" s="38">
        <f aca="true" t="shared" si="4" ref="F53:F60">D53</f>
        <v>35.6</v>
      </c>
      <c r="G53" s="198"/>
    </row>
    <row r="54" spans="1:7" s="199" customFormat="1" ht="12.75">
      <c r="A54" s="36">
        <v>19010000</v>
      </c>
      <c r="B54" s="197" t="s">
        <v>211</v>
      </c>
      <c r="C54" s="38"/>
      <c r="D54" s="120">
        <f>D55+D56+D57+D58</f>
        <v>35.6</v>
      </c>
      <c r="E54" s="120" t="s">
        <v>143</v>
      </c>
      <c r="F54" s="38">
        <f t="shared" si="4"/>
        <v>35.6</v>
      </c>
      <c r="G54" s="198"/>
    </row>
    <row r="55" spans="1:7" ht="36">
      <c r="A55" s="122">
        <v>19010100</v>
      </c>
      <c r="B55" s="126" t="s">
        <v>271</v>
      </c>
      <c r="C55" s="24"/>
      <c r="D55" s="124">
        <v>25.8</v>
      </c>
      <c r="E55" s="124" t="s">
        <v>143</v>
      </c>
      <c r="F55" s="24">
        <f t="shared" si="4"/>
        <v>25.8</v>
      </c>
      <c r="G55" s="15"/>
    </row>
    <row r="56" spans="1:7" ht="24">
      <c r="A56" s="122">
        <v>19010200</v>
      </c>
      <c r="B56" s="126" t="s">
        <v>272</v>
      </c>
      <c r="C56" s="24"/>
      <c r="D56" s="124">
        <v>2.2</v>
      </c>
      <c r="E56" s="124" t="s">
        <v>143</v>
      </c>
      <c r="F56" s="24">
        <f t="shared" si="4"/>
        <v>2.2</v>
      </c>
      <c r="G56" s="15"/>
    </row>
    <row r="57" spans="1:7" ht="47.25" customHeight="1">
      <c r="A57" s="122">
        <v>19010300</v>
      </c>
      <c r="B57" s="126" t="s">
        <v>273</v>
      </c>
      <c r="C57" s="24"/>
      <c r="D57" s="124">
        <v>7.6</v>
      </c>
      <c r="E57" s="124" t="s">
        <v>143</v>
      </c>
      <c r="F57" s="24">
        <f t="shared" si="4"/>
        <v>7.6</v>
      </c>
      <c r="G57" s="15"/>
    </row>
    <row r="58" spans="1:7" ht="28.5" customHeight="1" hidden="1">
      <c r="A58" s="122">
        <v>19010500</v>
      </c>
      <c r="B58" s="126" t="s">
        <v>274</v>
      </c>
      <c r="C58" s="24"/>
      <c r="D58" s="124"/>
      <c r="E58" s="124" t="s">
        <v>143</v>
      </c>
      <c r="F58" s="24">
        <f t="shared" si="4"/>
        <v>0</v>
      </c>
      <c r="G58" s="15"/>
    </row>
    <row r="59" spans="1:7" s="199" customFormat="1" ht="24" hidden="1">
      <c r="A59" s="36">
        <v>19050000</v>
      </c>
      <c r="B59" s="197" t="s">
        <v>275</v>
      </c>
      <c r="C59" s="38"/>
      <c r="D59" s="120">
        <f>D60</f>
        <v>0</v>
      </c>
      <c r="E59" s="120" t="s">
        <v>143</v>
      </c>
      <c r="F59" s="38">
        <f t="shared" si="4"/>
        <v>0</v>
      </c>
      <c r="G59" s="198"/>
    </row>
    <row r="60" spans="1:7" ht="1.5" customHeight="1" hidden="1">
      <c r="A60" s="122">
        <v>19050200</v>
      </c>
      <c r="B60" s="126" t="s">
        <v>276</v>
      </c>
      <c r="C60" s="24"/>
      <c r="D60" s="124"/>
      <c r="E60" s="124" t="s">
        <v>143</v>
      </c>
      <c r="F60" s="24">
        <f t="shared" si="4"/>
        <v>0</v>
      </c>
      <c r="G60" s="15"/>
    </row>
    <row r="61" spans="1:7" ht="13.5" customHeight="1">
      <c r="A61" s="39">
        <v>20000000</v>
      </c>
      <c r="B61" s="85" t="s">
        <v>36</v>
      </c>
      <c r="C61" s="40">
        <f>C62+C67+C71</f>
        <v>190.9</v>
      </c>
      <c r="D61" s="40">
        <f>D70+D71+D76+D63</f>
        <v>0</v>
      </c>
      <c r="E61" s="40">
        <f>E70+E71</f>
        <v>0</v>
      </c>
      <c r="F61" s="40">
        <f>F66+F70+F71+F63</f>
        <v>190.9</v>
      </c>
      <c r="G61" s="15"/>
    </row>
    <row r="62" spans="1:7" ht="24" customHeight="1">
      <c r="A62" s="88">
        <v>21000000</v>
      </c>
      <c r="B62" s="130" t="s">
        <v>37</v>
      </c>
      <c r="C62" s="90">
        <f>C64+C65+C63</f>
        <v>7.4</v>
      </c>
      <c r="D62" s="90"/>
      <c r="E62" s="90" t="s">
        <v>143</v>
      </c>
      <c r="F62" s="90">
        <f>C62+D62</f>
        <v>7.4</v>
      </c>
      <c r="G62" s="15"/>
    </row>
    <row r="63" spans="1:7" ht="23.25" customHeight="1" hidden="1">
      <c r="A63" s="122">
        <v>21010300</v>
      </c>
      <c r="B63" s="129" t="s">
        <v>206</v>
      </c>
      <c r="C63" s="78"/>
      <c r="D63" s="78"/>
      <c r="E63" s="78" t="s">
        <v>143</v>
      </c>
      <c r="F63" s="24">
        <f>+C63</f>
        <v>0</v>
      </c>
      <c r="G63" s="15"/>
    </row>
    <row r="64" spans="1:7" ht="15.75" customHeight="1">
      <c r="A64" s="122">
        <v>21081100</v>
      </c>
      <c r="B64" s="129" t="s">
        <v>10</v>
      </c>
      <c r="C64" s="24">
        <v>7.4</v>
      </c>
      <c r="D64" s="124" t="s">
        <v>143</v>
      </c>
      <c r="E64" s="124" t="s">
        <v>143</v>
      </c>
      <c r="F64" s="24">
        <f aca="true" t="shared" si="5" ref="F64:F74">C64</f>
        <v>7.4</v>
      </c>
      <c r="G64" s="15"/>
    </row>
    <row r="65" spans="1:7" ht="24" customHeight="1" hidden="1">
      <c r="A65" s="122">
        <v>21081300</v>
      </c>
      <c r="B65" s="123" t="s">
        <v>197</v>
      </c>
      <c r="C65" s="24"/>
      <c r="D65" s="124" t="s">
        <v>143</v>
      </c>
      <c r="E65" s="124" t="s">
        <v>143</v>
      </c>
      <c r="F65" s="24">
        <f t="shared" si="5"/>
        <v>0</v>
      </c>
      <c r="G65" s="15"/>
    </row>
    <row r="66" spans="1:7" ht="9" customHeight="1" hidden="1">
      <c r="A66" s="88">
        <v>22000000</v>
      </c>
      <c r="B66" s="128" t="s">
        <v>38</v>
      </c>
      <c r="C66" s="90">
        <f>C67</f>
        <v>183.5</v>
      </c>
      <c r="D66" s="121" t="s">
        <v>143</v>
      </c>
      <c r="E66" s="121" t="s">
        <v>143</v>
      </c>
      <c r="F66" s="90">
        <f t="shared" si="5"/>
        <v>183.5</v>
      </c>
      <c r="G66" s="15"/>
    </row>
    <row r="67" spans="1:7" ht="13.5" customHeight="1">
      <c r="A67" s="36">
        <v>22090000</v>
      </c>
      <c r="B67" s="127" t="s">
        <v>9</v>
      </c>
      <c r="C67" s="38">
        <f>C68+C69</f>
        <v>183.5</v>
      </c>
      <c r="D67" s="120" t="s">
        <v>143</v>
      </c>
      <c r="E67" s="120" t="s">
        <v>143</v>
      </c>
      <c r="F67" s="38">
        <f t="shared" si="5"/>
        <v>183.5</v>
      </c>
      <c r="G67" s="15"/>
    </row>
    <row r="68" spans="1:7" ht="36">
      <c r="A68" s="122">
        <v>22090100</v>
      </c>
      <c r="B68" s="129" t="s">
        <v>203</v>
      </c>
      <c r="C68" s="24">
        <v>175</v>
      </c>
      <c r="D68" s="124"/>
      <c r="E68" s="124"/>
      <c r="F68" s="24">
        <f t="shared" si="5"/>
        <v>175</v>
      </c>
      <c r="G68" s="15"/>
    </row>
    <row r="69" spans="1:7" ht="36.75" customHeight="1">
      <c r="A69" s="122">
        <v>22090400</v>
      </c>
      <c r="B69" s="129" t="s">
        <v>204</v>
      </c>
      <c r="C69" s="24">
        <v>8.5</v>
      </c>
      <c r="D69" s="124"/>
      <c r="E69" s="124"/>
      <c r="F69" s="24">
        <f t="shared" si="5"/>
        <v>8.5</v>
      </c>
      <c r="G69" s="15"/>
    </row>
    <row r="70" spans="1:7" ht="0.75" customHeight="1" hidden="1">
      <c r="A70" s="16">
        <v>21080000</v>
      </c>
      <c r="B70" s="83" t="s">
        <v>39</v>
      </c>
      <c r="C70" s="17">
        <f>C64</f>
        <v>7.4</v>
      </c>
      <c r="D70" s="17"/>
      <c r="E70" s="17"/>
      <c r="F70" s="24">
        <f t="shared" si="5"/>
        <v>7.4</v>
      </c>
      <c r="G70" s="15"/>
    </row>
    <row r="71" spans="1:7" ht="12" customHeight="1" hidden="1">
      <c r="A71" s="16">
        <v>24000000</v>
      </c>
      <c r="B71" s="83" t="s">
        <v>40</v>
      </c>
      <c r="C71" s="17">
        <f>C72+C73</f>
        <v>0</v>
      </c>
      <c r="D71" s="17">
        <f>D75</f>
        <v>0</v>
      </c>
      <c r="E71" s="17"/>
      <c r="F71" s="24">
        <f t="shared" si="5"/>
        <v>0</v>
      </c>
      <c r="G71" s="15"/>
    </row>
    <row r="72" spans="1:7" ht="9" customHeight="1" hidden="1">
      <c r="A72" s="22">
        <v>24030000</v>
      </c>
      <c r="B72" s="82" t="s">
        <v>41</v>
      </c>
      <c r="C72" s="23"/>
      <c r="D72" s="25" t="s">
        <v>143</v>
      </c>
      <c r="E72" s="25" t="s">
        <v>143</v>
      </c>
      <c r="F72" s="24">
        <f t="shared" si="5"/>
        <v>0</v>
      </c>
      <c r="G72" s="15"/>
    </row>
    <row r="73" spans="1:7" ht="4.5" customHeight="1" hidden="1">
      <c r="A73" s="18">
        <v>24060300</v>
      </c>
      <c r="B73" s="84" t="s">
        <v>42</v>
      </c>
      <c r="C73" s="19"/>
      <c r="D73" s="20" t="s">
        <v>143</v>
      </c>
      <c r="E73" s="20" t="s">
        <v>143</v>
      </c>
      <c r="F73" s="24">
        <f t="shared" si="5"/>
        <v>0</v>
      </c>
      <c r="G73" s="15"/>
    </row>
    <row r="74" spans="1:7" ht="0.75" customHeight="1" hidden="1">
      <c r="A74" s="18">
        <v>24110600</v>
      </c>
      <c r="B74" s="86" t="s">
        <v>43</v>
      </c>
      <c r="C74" s="20" t="s">
        <v>27</v>
      </c>
      <c r="D74" s="19" t="s">
        <v>143</v>
      </c>
      <c r="E74" s="19" t="s">
        <v>143</v>
      </c>
      <c r="F74" s="24" t="str">
        <f t="shared" si="5"/>
        <v>Х</v>
      </c>
      <c r="G74" s="15"/>
    </row>
    <row r="75" spans="1:7" ht="0.75" customHeight="1" hidden="1">
      <c r="A75" s="139">
        <v>24062100</v>
      </c>
      <c r="B75" s="140" t="s">
        <v>195</v>
      </c>
      <c r="C75" s="19" t="s">
        <v>143</v>
      </c>
      <c r="D75" s="20"/>
      <c r="E75" s="20" t="s">
        <v>143</v>
      </c>
      <c r="F75" s="24">
        <f>D75</f>
        <v>0</v>
      </c>
      <c r="G75" s="15"/>
    </row>
    <row r="76" spans="1:7" ht="12.75">
      <c r="A76" s="16">
        <v>25000000</v>
      </c>
      <c r="B76" s="80" t="s">
        <v>18</v>
      </c>
      <c r="C76" s="21"/>
      <c r="D76" s="205">
        <f>D77+D78</f>
        <v>0</v>
      </c>
      <c r="E76" s="21"/>
      <c r="F76" s="201">
        <f aca="true" t="shared" si="6" ref="F76:F84">D76</f>
        <v>0</v>
      </c>
      <c r="G76" s="15"/>
    </row>
    <row r="77" spans="1:7" ht="33.75" customHeight="1">
      <c r="A77" s="18">
        <v>25010100</v>
      </c>
      <c r="B77" s="81" t="s">
        <v>178</v>
      </c>
      <c r="C77" s="20"/>
      <c r="D77" s="93"/>
      <c r="E77" s="20"/>
      <c r="F77" s="93">
        <f t="shared" si="6"/>
        <v>0</v>
      </c>
      <c r="G77" s="15"/>
    </row>
    <row r="78" spans="1:7" ht="15.75" customHeight="1">
      <c r="A78" s="18">
        <v>25010300</v>
      </c>
      <c r="B78" s="81" t="s">
        <v>179</v>
      </c>
      <c r="C78" s="20"/>
      <c r="D78" s="93"/>
      <c r="E78" s="20"/>
      <c r="F78" s="93">
        <f t="shared" si="6"/>
        <v>0</v>
      </c>
      <c r="G78" s="15"/>
    </row>
    <row r="79" spans="1:7" ht="15.75" customHeight="1">
      <c r="A79" s="16">
        <v>30000000</v>
      </c>
      <c r="B79" s="80" t="s">
        <v>239</v>
      </c>
      <c r="C79" s="21">
        <f>C80</f>
        <v>10</v>
      </c>
      <c r="D79" s="17">
        <f>D80+D83</f>
        <v>0</v>
      </c>
      <c r="E79" s="17">
        <f>E80+E83</f>
        <v>0</v>
      </c>
      <c r="F79" s="17">
        <f t="shared" si="6"/>
        <v>0</v>
      </c>
      <c r="G79" s="15"/>
    </row>
    <row r="80" spans="1:7" ht="15.75" customHeight="1">
      <c r="A80" s="18">
        <v>31000000</v>
      </c>
      <c r="B80" s="81" t="s">
        <v>240</v>
      </c>
      <c r="C80" s="20">
        <f>C81</f>
        <v>10</v>
      </c>
      <c r="D80" s="19"/>
      <c r="E80" s="19"/>
      <c r="F80" s="19">
        <f t="shared" si="6"/>
        <v>0</v>
      </c>
      <c r="G80" s="15"/>
    </row>
    <row r="81" spans="1:7" ht="57" customHeight="1">
      <c r="A81" s="18">
        <v>31010200</v>
      </c>
      <c r="B81" s="81" t="s">
        <v>241</v>
      </c>
      <c r="C81" s="20">
        <v>10</v>
      </c>
      <c r="D81" s="19"/>
      <c r="E81" s="20"/>
      <c r="F81" s="19">
        <f t="shared" si="6"/>
        <v>0</v>
      </c>
      <c r="G81" s="15"/>
    </row>
    <row r="82" spans="1:7" ht="37.5" customHeight="1">
      <c r="A82" s="26">
        <v>31030000</v>
      </c>
      <c r="B82" s="86" t="s">
        <v>44</v>
      </c>
      <c r="C82" s="27" t="s">
        <v>143</v>
      </c>
      <c r="D82" s="141"/>
      <c r="E82" s="141"/>
      <c r="F82" s="17">
        <f t="shared" si="6"/>
        <v>0</v>
      </c>
      <c r="G82" s="15"/>
    </row>
    <row r="83" spans="1:7" ht="22.5" customHeight="1">
      <c r="A83" s="28">
        <v>33000000</v>
      </c>
      <c r="B83" s="87" t="s">
        <v>45</v>
      </c>
      <c r="C83" s="29" t="s">
        <v>143</v>
      </c>
      <c r="D83" s="141"/>
      <c r="E83" s="141"/>
      <c r="F83" s="17">
        <f t="shared" si="6"/>
        <v>0</v>
      </c>
      <c r="G83" s="15"/>
    </row>
    <row r="84" spans="1:7" ht="68.25" customHeight="1">
      <c r="A84" s="28">
        <v>33010100</v>
      </c>
      <c r="B84" s="131" t="s">
        <v>205</v>
      </c>
      <c r="C84" s="27" t="s">
        <v>143</v>
      </c>
      <c r="D84" s="141"/>
      <c r="E84" s="141"/>
      <c r="F84" s="17">
        <f t="shared" si="6"/>
        <v>0</v>
      </c>
      <c r="G84" s="15"/>
    </row>
    <row r="85" spans="1:7" ht="12.75" hidden="1">
      <c r="A85" s="16">
        <v>50000000</v>
      </c>
      <c r="B85" s="30" t="s">
        <v>46</v>
      </c>
      <c r="C85" s="21" t="s">
        <v>143</v>
      </c>
      <c r="D85" s="17">
        <f>D86+D87</f>
        <v>0</v>
      </c>
      <c r="E85" s="21" t="s">
        <v>143</v>
      </c>
      <c r="F85" s="17" t="s">
        <v>143</v>
      </c>
      <c r="G85" s="15"/>
    </row>
    <row r="86" spans="1:7" ht="12.75" hidden="1">
      <c r="A86" s="18"/>
      <c r="B86" s="18"/>
      <c r="C86" s="20" t="s">
        <v>143</v>
      </c>
      <c r="D86" s="19"/>
      <c r="E86" s="20" t="s">
        <v>143</v>
      </c>
      <c r="F86" s="19">
        <f>D86</f>
        <v>0</v>
      </c>
      <c r="G86" s="15"/>
    </row>
    <row r="87" spans="1:7" ht="0.75" customHeight="1">
      <c r="A87" s="18"/>
      <c r="B87" s="118"/>
      <c r="C87" s="20" t="s">
        <v>143</v>
      </c>
      <c r="D87" s="24"/>
      <c r="E87" s="20" t="s">
        <v>143</v>
      </c>
      <c r="F87" s="19" t="s">
        <v>143</v>
      </c>
      <c r="G87" s="15"/>
    </row>
    <row r="88" spans="1:7" ht="12.75">
      <c r="A88" s="18"/>
      <c r="B88" s="31" t="s">
        <v>47</v>
      </c>
      <c r="C88" s="94">
        <f>C10+C61+C79</f>
        <v>14492.199999999999</v>
      </c>
      <c r="D88" s="94">
        <f>D61+D10+D79+D85</f>
        <v>511.70000000000005</v>
      </c>
      <c r="E88" s="94">
        <f>E82+E84+E42</f>
        <v>450</v>
      </c>
      <c r="F88" s="94">
        <f>C88+D88</f>
        <v>15003.9</v>
      </c>
      <c r="G88" s="15"/>
    </row>
    <row r="89" spans="1:7" ht="12.75">
      <c r="A89" s="34"/>
      <c r="E89" s="75"/>
      <c r="F89" s="75"/>
      <c r="G89" s="15"/>
    </row>
    <row r="90" spans="1:5" ht="15">
      <c r="A90" s="34"/>
      <c r="B90" s="207" t="s">
        <v>293</v>
      </c>
      <c r="E90" s="206" t="s">
        <v>296</v>
      </c>
    </row>
    <row r="91" ht="12.75">
      <c r="C91" s="35"/>
    </row>
    <row r="92" spans="2:5" ht="15.75">
      <c r="B92" s="77" t="s">
        <v>294</v>
      </c>
      <c r="C92" s="77"/>
      <c r="D92" s="77"/>
      <c r="E92" s="77" t="s">
        <v>297</v>
      </c>
    </row>
    <row r="93" spans="2:5" ht="15.75">
      <c r="B93" s="77" t="s">
        <v>295</v>
      </c>
      <c r="C93" s="77"/>
      <c r="D93" s="77"/>
      <c r="E93" s="77"/>
    </row>
  </sheetData>
  <sheetProtection/>
  <mergeCells count="6">
    <mergeCell ref="E1:F1"/>
    <mergeCell ref="A5:F5"/>
    <mergeCell ref="B7:B8"/>
    <mergeCell ref="C7:C8"/>
    <mergeCell ref="D7:E7"/>
    <mergeCell ref="F7:F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я</cp:lastModifiedBy>
  <cp:lastPrinted>2012-01-06T06:54:22Z</cp:lastPrinted>
  <dcterms:created xsi:type="dcterms:W3CDTF">2003-11-05T06:03:34Z</dcterms:created>
  <dcterms:modified xsi:type="dcterms:W3CDTF">2012-01-10T06:31:48Z</dcterms:modified>
  <cp:category/>
  <cp:version/>
  <cp:contentType/>
  <cp:contentStatus/>
</cp:coreProperties>
</file>