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055"/>
  </bookViews>
  <sheets>
    <sheet name="фінансування" sheetId="9" r:id="rId1"/>
    <sheet name="доходы" sheetId="7" r:id="rId2"/>
    <sheet name="пояснення" sheetId="6" r:id="rId3"/>
    <sheet name="видатки" sheetId="4" r:id="rId4"/>
    <sheet name="бюджет розвитку" sheetId="3" r:id="rId5"/>
    <sheet name="Програми" sheetId="8" r:id="rId6"/>
  </sheets>
  <definedNames>
    <definedName name="_xlnm.Print_Titles" localSheetId="3">видатки!$6:$11</definedName>
    <definedName name="_xlnm.Print_Area" localSheetId="3">видатки!$A$1:$Q$79</definedName>
    <definedName name="_xlnm.Print_Area" localSheetId="2">пояснення!$A$1:$P$37</definedName>
    <definedName name="_xlnm.Print_Area" localSheetId="5">Програми!$A$1:$J$31</definedName>
  </definedNames>
  <calcPr calcId="145621"/>
</workbook>
</file>

<file path=xl/calcChain.xml><?xml version="1.0" encoding="utf-8"?>
<calcChain xmlns="http://schemas.openxmlformats.org/spreadsheetml/2006/main">
  <c r="F16" i="9" l="1"/>
  <c r="F12" i="9"/>
  <c r="C11" i="9"/>
  <c r="G27" i="8" l="1"/>
  <c r="H15" i="3"/>
  <c r="H17" i="3"/>
  <c r="F68" i="4"/>
  <c r="G68" i="4"/>
  <c r="H68" i="4"/>
  <c r="I68" i="4"/>
  <c r="J68" i="4"/>
  <c r="K68" i="4"/>
  <c r="L68" i="4"/>
  <c r="M68" i="4"/>
  <c r="N68" i="4"/>
  <c r="O68" i="4"/>
  <c r="P68" i="4"/>
  <c r="E68" i="4"/>
  <c r="L78" i="4" l="1"/>
  <c r="M78" i="4"/>
  <c r="N78" i="4"/>
  <c r="F78" i="4"/>
  <c r="G78" i="4"/>
  <c r="H78" i="4"/>
  <c r="I78" i="4"/>
  <c r="J52" i="4"/>
  <c r="P69" i="4"/>
  <c r="J69" i="4"/>
  <c r="E69" i="4"/>
  <c r="D10" i="7" l="1"/>
  <c r="E10" i="7"/>
  <c r="F10" i="7"/>
  <c r="C10" i="7"/>
  <c r="C12" i="7" l="1"/>
  <c r="D23" i="6" l="1"/>
  <c r="D20" i="6" s="1"/>
  <c r="E20" i="6"/>
  <c r="F20" i="6"/>
  <c r="G20" i="6"/>
  <c r="H20" i="6"/>
  <c r="I20" i="6"/>
  <c r="J20" i="6"/>
  <c r="K20" i="6"/>
  <c r="L20" i="6"/>
  <c r="M20" i="6"/>
  <c r="N20" i="6"/>
  <c r="O20" i="6"/>
  <c r="P20" i="6"/>
  <c r="E13" i="6"/>
  <c r="F13" i="6"/>
  <c r="G13" i="6"/>
  <c r="H13" i="6"/>
  <c r="I13" i="6"/>
  <c r="J13" i="6"/>
  <c r="K13" i="6"/>
  <c r="L13" i="6"/>
  <c r="M13" i="6"/>
  <c r="N13" i="6"/>
  <c r="O13" i="6"/>
  <c r="P13" i="6"/>
  <c r="D13" i="6"/>
  <c r="D24" i="6"/>
  <c r="G23" i="6"/>
  <c r="F23" i="6"/>
  <c r="F26" i="6"/>
  <c r="D27" i="6"/>
  <c r="D34" i="6"/>
  <c r="D33" i="6"/>
  <c r="F33" i="6"/>
  <c r="D32" i="6" l="1"/>
  <c r="I31" i="6"/>
  <c r="D31" i="6"/>
  <c r="E18" i="6"/>
  <c r="D19" i="6"/>
  <c r="D18" i="6" s="1"/>
  <c r="E16" i="6"/>
  <c r="F16" i="6"/>
  <c r="G16" i="6"/>
  <c r="D16" i="6"/>
  <c r="D17" i="6"/>
  <c r="D15" i="6" l="1"/>
  <c r="I14" i="6"/>
  <c r="D14" i="6"/>
  <c r="D25" i="6"/>
  <c r="D28" i="6"/>
  <c r="D26" i="6" s="1"/>
  <c r="J23" i="6"/>
  <c r="J26" i="6"/>
  <c r="J30" i="8" l="1"/>
  <c r="H30" i="8"/>
  <c r="I29" i="8"/>
  <c r="G29" i="8" s="1"/>
  <c r="I28" i="8"/>
  <c r="G28" i="8" s="1"/>
  <c r="I26" i="8"/>
  <c r="G26" i="8" s="1"/>
  <c r="G25" i="8"/>
  <c r="I24" i="8"/>
  <c r="G24" i="8"/>
  <c r="G23" i="8"/>
  <c r="I22" i="8"/>
  <c r="G22" i="8" s="1"/>
  <c r="I21" i="8"/>
  <c r="G21" i="8" s="1"/>
  <c r="I20" i="8"/>
  <c r="G20" i="8" s="1"/>
  <c r="I19" i="8"/>
  <c r="G19" i="8" s="1"/>
  <c r="I18" i="8"/>
  <c r="G18" i="8" s="1"/>
  <c r="I17" i="8"/>
  <c r="G17" i="8" s="1"/>
  <c r="I16" i="8"/>
  <c r="G16" i="8" s="1"/>
  <c r="G15" i="8"/>
  <c r="G14" i="8"/>
  <c r="I13" i="8"/>
  <c r="G13" i="8" s="1"/>
  <c r="G12" i="8"/>
  <c r="I11" i="8"/>
  <c r="G11" i="8"/>
  <c r="I10" i="8"/>
  <c r="G10" i="8"/>
  <c r="I9" i="8"/>
  <c r="I30" i="8" s="1"/>
  <c r="G9" i="8"/>
  <c r="G30" i="8" l="1"/>
  <c r="D30" i="6" l="1"/>
  <c r="I29" i="6"/>
  <c r="D29" i="6" l="1"/>
  <c r="D22" i="6"/>
  <c r="I21" i="6"/>
  <c r="D21" i="6" s="1"/>
  <c r="D10" i="6" l="1"/>
  <c r="D11" i="6"/>
  <c r="D12" i="6"/>
  <c r="D9" i="6"/>
  <c r="I8" i="6" l="1"/>
  <c r="D8" i="6" s="1"/>
  <c r="I32" i="3" l="1"/>
  <c r="E43" i="4" l="1"/>
  <c r="O38" i="4"/>
  <c r="F72" i="7" l="1"/>
  <c r="D71" i="7"/>
  <c r="E71" i="7"/>
  <c r="F71" i="7"/>
  <c r="C75" i="7" l="1"/>
  <c r="E74" i="7"/>
  <c r="C74" i="7" s="1"/>
  <c r="F70" i="7"/>
  <c r="E70" i="7" s="1"/>
  <c r="C73" i="7"/>
  <c r="C72" i="7"/>
  <c r="C71" i="7" s="1"/>
  <c r="D70" i="7"/>
  <c r="C68" i="7"/>
  <c r="C67" i="7"/>
  <c r="E66" i="7"/>
  <c r="C66" i="7"/>
  <c r="C65" i="7"/>
  <c r="C64" i="7"/>
  <c r="C63" i="7"/>
  <c r="C62" i="7"/>
  <c r="F61" i="7"/>
  <c r="E61" i="7"/>
  <c r="D61" i="7"/>
  <c r="C61" i="7"/>
  <c r="F60" i="7"/>
  <c r="E60" i="7"/>
  <c r="D60" i="7"/>
  <c r="C60" i="7"/>
  <c r="C59" i="7"/>
  <c r="C58" i="7"/>
  <c r="E57" i="7"/>
  <c r="C57" i="7"/>
  <c r="C56" i="7"/>
  <c r="C55" i="7"/>
  <c r="C54" i="7"/>
  <c r="C53" i="7"/>
  <c r="E52" i="7"/>
  <c r="D52" i="7"/>
  <c r="C52" i="7" s="1"/>
  <c r="C51" i="7"/>
  <c r="C50" i="7"/>
  <c r="C49" i="7"/>
  <c r="D48" i="7"/>
  <c r="C48" i="7"/>
  <c r="C47" i="7"/>
  <c r="F46" i="7"/>
  <c r="E46" i="7"/>
  <c r="D46" i="7"/>
  <c r="C46" i="7" s="1"/>
  <c r="D45" i="7"/>
  <c r="C45" i="7" s="1"/>
  <c r="C44" i="7"/>
  <c r="C43" i="7"/>
  <c r="C42" i="7"/>
  <c r="D41" i="7"/>
  <c r="C41" i="7"/>
  <c r="F40" i="7"/>
  <c r="E40" i="7"/>
  <c r="C39" i="7"/>
  <c r="C38" i="7"/>
  <c r="F37" i="7"/>
  <c r="E37" i="7"/>
  <c r="D37" i="7"/>
  <c r="C37" i="7"/>
  <c r="C36" i="7"/>
  <c r="E35" i="7"/>
  <c r="C35" i="7" s="1"/>
  <c r="C34" i="7"/>
  <c r="C33" i="7"/>
  <c r="C32" i="7"/>
  <c r="C31" i="7"/>
  <c r="E30" i="7"/>
  <c r="E29" i="7" s="1"/>
  <c r="D30" i="7"/>
  <c r="C30" i="7"/>
  <c r="D29" i="7"/>
  <c r="C28" i="7"/>
  <c r="C27" i="7"/>
  <c r="C26" i="7"/>
  <c r="F25" i="7"/>
  <c r="F69" i="7" s="1"/>
  <c r="F76" i="7" s="1"/>
  <c r="E25" i="7"/>
  <c r="D25" i="7"/>
  <c r="C25" i="7" s="1"/>
  <c r="C24" i="7"/>
  <c r="C23" i="7"/>
  <c r="C22" i="7"/>
  <c r="C21" i="7"/>
  <c r="C20" i="7"/>
  <c r="C19" i="7"/>
  <c r="C18" i="7"/>
  <c r="C17" i="7"/>
  <c r="C16" i="7"/>
  <c r="D15" i="7"/>
  <c r="C15" i="7" s="1"/>
  <c r="E14" i="7"/>
  <c r="E9" i="7" s="1"/>
  <c r="C13" i="7"/>
  <c r="C11" i="7"/>
  <c r="C70" i="7" l="1"/>
  <c r="C29" i="7"/>
  <c r="E69" i="7"/>
  <c r="E76" i="7" s="1"/>
  <c r="D14" i="7"/>
  <c r="D9" i="7" s="1"/>
  <c r="D40" i="7"/>
  <c r="C40" i="7" s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41" i="4"/>
  <c r="O42" i="4"/>
  <c r="O43" i="4"/>
  <c r="O44" i="4"/>
  <c r="O46" i="4"/>
  <c r="O47" i="4"/>
  <c r="O49" i="4"/>
  <c r="O50" i="4"/>
  <c r="O52" i="4"/>
  <c r="O53" i="4"/>
  <c r="O54" i="4"/>
  <c r="O55" i="4"/>
  <c r="O56" i="4"/>
  <c r="O58" i="4"/>
  <c r="O59" i="4"/>
  <c r="O60" i="4"/>
  <c r="O61" i="4"/>
  <c r="O63" i="4"/>
  <c r="O65" i="4"/>
  <c r="O66" i="4"/>
  <c r="O67" i="4"/>
  <c r="O70" i="4"/>
  <c r="O71" i="4"/>
  <c r="O72" i="4"/>
  <c r="O73" i="4"/>
  <c r="O74" i="4"/>
  <c r="O75" i="4"/>
  <c r="O76" i="4"/>
  <c r="O77" i="4"/>
  <c r="C14" i="7" l="1"/>
  <c r="D69" i="7" l="1"/>
  <c r="C9" i="7"/>
  <c r="J38" i="4"/>
  <c r="D76" i="7" l="1"/>
  <c r="C76" i="7" s="1"/>
  <c r="C69" i="7"/>
  <c r="H31" i="3"/>
  <c r="H32" i="3" s="1"/>
  <c r="F45" i="4"/>
  <c r="E46" i="4"/>
  <c r="P46" i="4" s="1"/>
  <c r="E77" i="4" l="1"/>
  <c r="P77" i="4" s="1"/>
  <c r="E76" i="4"/>
  <c r="P76" i="4" s="1"/>
  <c r="E75" i="4"/>
  <c r="P75" i="4" s="1"/>
  <c r="E74" i="4"/>
  <c r="P74" i="4" s="1"/>
  <c r="E73" i="4"/>
  <c r="P73" i="4" s="1"/>
  <c r="E72" i="4"/>
  <c r="P72" i="4" s="1"/>
  <c r="P71" i="4"/>
  <c r="J70" i="4"/>
  <c r="P70" i="4" s="1"/>
  <c r="J67" i="4"/>
  <c r="E67" i="4"/>
  <c r="J66" i="4"/>
  <c r="E66" i="4"/>
  <c r="J65" i="4"/>
  <c r="P65" i="4" s="1"/>
  <c r="N64" i="4"/>
  <c r="M64" i="4"/>
  <c r="L64" i="4"/>
  <c r="K64" i="4"/>
  <c r="O64" i="4" s="1"/>
  <c r="I64" i="4"/>
  <c r="G64" i="4"/>
  <c r="E64" i="4"/>
  <c r="J63" i="4"/>
  <c r="E63" i="4"/>
  <c r="N62" i="4"/>
  <c r="M62" i="4"/>
  <c r="L62" i="4"/>
  <c r="K62" i="4"/>
  <c r="O62" i="4" s="1"/>
  <c r="J62" i="4"/>
  <c r="I62" i="4"/>
  <c r="G62" i="4"/>
  <c r="E62" i="4"/>
  <c r="J59" i="4"/>
  <c r="E59" i="4"/>
  <c r="J58" i="4"/>
  <c r="P58" i="4" s="1"/>
  <c r="N57" i="4"/>
  <c r="M57" i="4"/>
  <c r="L57" i="4"/>
  <c r="K57" i="4"/>
  <c r="O57" i="4" s="1"/>
  <c r="E57" i="4"/>
  <c r="P56" i="4"/>
  <c r="E56" i="4"/>
  <c r="P55" i="4"/>
  <c r="E55" i="4"/>
  <c r="J53" i="4"/>
  <c r="P53" i="4" s="1"/>
  <c r="E52" i="4"/>
  <c r="P52" i="4" s="1"/>
  <c r="P51" i="4" s="1"/>
  <c r="N51" i="4"/>
  <c r="M51" i="4"/>
  <c r="L51" i="4"/>
  <c r="K51" i="4"/>
  <c r="O51" i="4" s="1"/>
  <c r="J51" i="4"/>
  <c r="I51" i="4"/>
  <c r="H51" i="4"/>
  <c r="G51" i="4"/>
  <c r="F51" i="4"/>
  <c r="J50" i="4"/>
  <c r="P50" i="4" s="1"/>
  <c r="J49" i="4"/>
  <c r="P49" i="4" s="1"/>
  <c r="N48" i="4"/>
  <c r="M48" i="4"/>
  <c r="L48" i="4"/>
  <c r="K48" i="4"/>
  <c r="O48" i="4" s="1"/>
  <c r="I48" i="4"/>
  <c r="H48" i="4"/>
  <c r="G48" i="4"/>
  <c r="F48" i="4"/>
  <c r="E48" i="4"/>
  <c r="E47" i="4"/>
  <c r="N45" i="4"/>
  <c r="M45" i="4"/>
  <c r="L45" i="4"/>
  <c r="K45" i="4"/>
  <c r="O45" i="4" s="1"/>
  <c r="J45" i="4"/>
  <c r="I45" i="4"/>
  <c r="H45" i="4"/>
  <c r="G45" i="4"/>
  <c r="P44" i="4"/>
  <c r="J43" i="4"/>
  <c r="J42" i="4"/>
  <c r="P42" i="4" s="1"/>
  <c r="J41" i="4"/>
  <c r="E41" i="4"/>
  <c r="J40" i="4"/>
  <c r="E40" i="4"/>
  <c r="N39" i="4"/>
  <c r="M39" i="4"/>
  <c r="L39" i="4"/>
  <c r="K39" i="4"/>
  <c r="I39" i="4"/>
  <c r="H39" i="4"/>
  <c r="G39" i="4"/>
  <c r="F39" i="4"/>
  <c r="E38" i="4"/>
  <c r="E37" i="4" s="1"/>
  <c r="N37" i="4"/>
  <c r="M37" i="4"/>
  <c r="L37" i="4"/>
  <c r="K37" i="4"/>
  <c r="O37" i="4" s="1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J32" i="4"/>
  <c r="I32" i="4"/>
  <c r="H32" i="4"/>
  <c r="G32" i="4"/>
  <c r="F32" i="4"/>
  <c r="E32" i="4"/>
  <c r="E78" i="4" s="1"/>
  <c r="P31" i="4"/>
  <c r="J30" i="4"/>
  <c r="E30" i="4"/>
  <c r="E29" i="4"/>
  <c r="P29" i="4" s="1"/>
  <c r="J14" i="4"/>
  <c r="J13" i="4" s="1"/>
  <c r="P13" i="4" s="1"/>
  <c r="E14" i="4"/>
  <c r="N13" i="4"/>
  <c r="M13" i="4"/>
  <c r="L13" i="4"/>
  <c r="K13" i="4"/>
  <c r="O13" i="4" s="1"/>
  <c r="N12" i="4"/>
  <c r="M12" i="4"/>
  <c r="L12" i="4"/>
  <c r="K12" i="4"/>
  <c r="O12" i="4" s="1"/>
  <c r="I12" i="4"/>
  <c r="H12" i="4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O39" i="4" l="1"/>
  <c r="O78" i="4" s="1"/>
  <c r="K78" i="4"/>
  <c r="O32" i="4"/>
  <c r="E12" i="4"/>
  <c r="P30" i="4"/>
  <c r="P32" i="4"/>
  <c r="J39" i="4"/>
  <c r="J78" i="4" s="1"/>
  <c r="E51" i="4"/>
  <c r="J57" i="4"/>
  <c r="P57" i="4" s="1"/>
  <c r="J64" i="4"/>
  <c r="P64" i="4" s="1"/>
  <c r="P43" i="4"/>
  <c r="E35" i="4"/>
  <c r="P48" i="4"/>
  <c r="E39" i="4"/>
  <c r="P59" i="4"/>
  <c r="P62" i="4"/>
  <c r="P63" i="4"/>
  <c r="P66" i="4"/>
  <c r="P67" i="4"/>
  <c r="P37" i="4"/>
  <c r="P47" i="4"/>
  <c r="E45" i="4"/>
  <c r="P40" i="4"/>
  <c r="J12" i="4"/>
  <c r="J48" i="4"/>
  <c r="P14" i="4"/>
  <c r="P12" i="4" s="1"/>
  <c r="P38" i="4"/>
  <c r="P41" i="4"/>
  <c r="P39" i="4" l="1"/>
  <c r="P78" i="4" s="1"/>
  <c r="P45" i="4"/>
</calcChain>
</file>

<file path=xl/sharedStrings.xml><?xml version="1.0" encoding="utf-8"?>
<sst xmlns="http://schemas.openxmlformats.org/spreadsheetml/2006/main" count="493" uniqueCount="339">
  <si>
    <t xml:space="preserve">  </t>
  </si>
  <si>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</si>
  <si>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</si>
  <si>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</si>
  <si>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</si>
  <si>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</si>
  <si>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</si>
  <si>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</si>
  <si>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</si>
  <si>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</si>
  <si>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</si>
  <si>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</si>
  <si>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</si>
  <si>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</si>
  <si>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</si>
  <si>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</si>
  <si>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</si>
  <si>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</si>
  <si>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</si>
  <si>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</si>
  <si>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</si>
  <si>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</si>
  <si>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</si>
  <si>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інших об`єктів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</si>
  <si>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</si>
  <si>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</si>
  <si>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</si>
  <si>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</si>
  <si>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</si>
  <si>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</si>
  <si>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</si>
  <si>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</si>
  <si>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</si>
  <si>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</si>
  <si>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</si>
  <si>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</si>
  <si>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</si>
  <si>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</si>
  <si>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</si>
  <si>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</si>
  <si>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</si>
  <si>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</si>
  <si>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</si>
  <si>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</si>
  <si>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</si>
  <si>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</si>
  <si>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</si>
  <si>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</si>
  <si>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Капітальний ремонт площі Миру міста Попасна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</si>
  <si>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</si>
  <si>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</si>
  <si>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</si>
  <si>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</si>
  <si>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</si>
  <si>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</si>
  <si>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</si>
  <si>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</si>
  <si>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</si>
  <si>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</si>
  <si>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</si>
  <si>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</si>
  <si>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</si>
  <si>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</si>
  <si>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</si>
  <si>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</si>
  <si>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</si>
  <si>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</si>
  <si>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</si>
  <si>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</si>
  <si>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</si>
  <si>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</si>
  <si>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</si>
  <si>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</si>
  <si>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</si>
  <si>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</si>
  <si>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</si>
  <si>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</si>
  <si>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</si>
  <si>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</si>
  <si>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</si>
  <si>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</si>
  <si>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</si>
  <si>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</si>
  <si>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</si>
  <si>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</si>
  <si>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</si>
  <si>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</si>
  <si>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</si>
  <si>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</si>
  <si>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</si>
  <si>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</si>
  <si>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</si>
  <si>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</si>
  <si>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</si>
  <si>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</si>
  <si>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</si>
  <si>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</si>
  <si>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</si>
  <si>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</si>
  <si>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</si>
  <si>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</si>
  <si>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</si>
  <si>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</si>
  <si>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</si>
  <si>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</si>
  <si>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</si>
  <si>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</si>
  <si>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</si>
  <si>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</si>
  <si>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</si>
  <si>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</si>
  <si>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</si>
  <si>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</si>
  <si>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</si>
  <si>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</si>
  <si>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</si>
  <si>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</si>
  <si>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</si>
  <si>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</si>
  <si>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</si>
  <si>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</si>
  <si>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</si>
  <si>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</si>
  <si>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</si>
  <si>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</si>
  <si>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</si>
  <si>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</si>
  <si>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</si>
  <si>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</si>
  <si>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</si>
  <si>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</si>
  <si>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</si>
  <si>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</si>
  <si>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</si>
  <si>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</si>
  <si>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</si>
  <si>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</si>
  <si>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</si>
  <si>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</si>
  <si>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</si>
  <si>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</si>
  <si>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</si>
  <si>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</si>
  <si>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</si>
  <si>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</si>
  <si>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</si>
  <si>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</si>
  <si>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</si>
  <si>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</si>
  <si>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</si>
  <si>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</si>
  <si>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</si>
  <si>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</si>
  <si>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</si>
  <si>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</si>
  <si>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</si>
  <si>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</si>
  <si>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</si>
  <si>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</si>
  <si>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</si>
  <si>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</si>
  <si>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</si>
  <si>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</si>
  <si>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</si>
  <si>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</si>
  <si>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</si>
  <si>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</si>
  <si>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</si>
  <si>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</si>
  <si>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</si>
  <si>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</si>
  <si>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</si>
  <si>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</si>
  <si>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</si>
  <si>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</si>
  <si>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</si>
  <si>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</si>
  <si>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</si>
  <si>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>Внесення змін до міського бюджету на 2019 рік.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</si>
  <si>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</si>
  <si>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</si>
  <si>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</si>
  <si>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</si>
  <si>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</si>
  <si>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</si>
  <si>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</si>
  <si>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</si>
  <si>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</si>
  <si>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</si>
  <si>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</si>
  <si>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</si>
  <si>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</si>
  <si>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</si>
  <si>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</si>
  <si>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</si>
  <si>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</si>
  <si>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</si>
  <si>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</si>
  <si>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</si>
  <si>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</si>
  <si>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</si>
  <si>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</si>
  <si>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</si>
  <si>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</si>
  <si>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</si>
  <si>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</si>
  <si>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</si>
  <si>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</si>
  <si>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</si>
  <si>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</si>
  <si>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</si>
  <si>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</si>
  <si>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</si>
  <si>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</si>
  <si>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</si>
  <si>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</si>
  <si>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</si>
  <si>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</si>
  <si>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</si>
  <si>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</si>
  <si>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</si>
  <si>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</si>
  <si>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</si>
  <si>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</si>
  <si>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</si>
  <si>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</si>
  <si>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</si>
  <si>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</si>
  <si>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</si>
  <si>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</si>
  <si>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</si>
  <si>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</si>
  <si>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</si>
  <si>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</si>
  <si>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</si>
  <si>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</si>
  <si>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</si>
  <si>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</si>
  <si>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</si>
  <si>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</si>
  <si>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</si>
  <si>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</si>
  <si>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</si>
  <si>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</si>
  <si>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</si>
  <si>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</si>
  <si>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Додаток до пояснення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</si>
  <si>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</si>
  <si>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</si>
  <si>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</si>
  <si>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</si>
  <si>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 xml:space="preserve"> Ю.І. Онищенко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</si>
  <si>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</si>
  <si>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</si>
  <si>
    <t>0490</t>
  </si>
  <si>
    <t>«Капітальний ремонт пошкодженого асфальтобетонного покриття по вулицях Суворова, А.Черешні, Герцена, Чапаєва, М.Грушевського, Заводська, Ніколенка, Базарна, Кузнечна, Соборна, провулку Лермонтова  у м. Попасна Луганської області»</t>
  </si>
  <si>
    <t>24 травня 2019 р. № 105/</t>
  </si>
  <si>
    <t>Доходи - загальний фонд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</si>
  <si>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</si>
  <si>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</si>
  <si>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Єдиний податок з юридичних осіб</t>
  </si>
  <si>
    <t>Єдиний податок з фізичних осіб </t>
  </si>
  <si>
    <t>Заходи із запобігання та ліквідації надзвичайних ситуацій та наслідків стихійног лиха.</t>
  </si>
  <si>
    <t>Видатки - загальний фонд</t>
  </si>
  <si>
    <t>Предмети, матеріали, обладнання та інвентар</t>
  </si>
  <si>
    <t>Придбання обладнання і предметів довгострокового користування</t>
  </si>
  <si>
    <t>Будівництво інших об`єктів комунальної власності</t>
  </si>
  <si>
    <t>217461</t>
  </si>
  <si>
    <t xml:space="preserve">- Реконструкція дитячого ігрового майданчику по вул.Спортивна, 3б м.Попасна Луганської області </t>
  </si>
  <si>
    <t>Додаток № 4</t>
  </si>
  <si>
    <t>від 21.12.2018 року № 101/2</t>
  </si>
  <si>
    <t>Розподіл витрат місцевого бюджету на реалізацію місцевих програм у 2019році</t>
  </si>
  <si>
    <t>тис.грн.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</si>
  <si>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</si>
  <si>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</si>
  <si>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у тому числі бюджет розвитку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</si>
  <si>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</si>
  <si>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</si>
  <si>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>Рішення виконкому  від 18.12.2018 № 103</t>
  </si>
  <si>
    <t xml:space="preserve">Програма з озеленення території міста Попасна </t>
  </si>
  <si>
    <t>Рішення виконкому  від 18.12.2018 № 108</t>
  </si>
  <si>
    <t xml:space="preserve">Програма благоустрою міста Попасна </t>
  </si>
  <si>
    <t>Рішення виконкому  від 18.12.2018 № 104</t>
  </si>
  <si>
    <t xml:space="preserve">Програма утримання та розвитку інфраструктури автомобільних доріг  міста Попасна 
на 2019 рік.
</t>
  </si>
  <si>
    <t>Рішення виконкому  від 18.12.2018 № 105</t>
  </si>
  <si>
    <t xml:space="preserve">Програма реконструкції об’єктів комунального господарства територіальної громади  міста Попасна </t>
  </si>
  <si>
    <t>Рішення виконкому  від 18.12.2018 № 106</t>
  </si>
  <si>
    <t>Програма заьезпечення збору та вивезення сміття і відходів на території міста Попасна</t>
  </si>
  <si>
    <t>Рішення виконкому  від 18.12.2018 № 107</t>
  </si>
  <si>
    <t>Програма проведення заходів із землеустрою в м. Попасна на 2019 рік.</t>
  </si>
  <si>
    <t>Рішення виконкому  від 18.12.2018 № 109</t>
  </si>
  <si>
    <t xml:space="preserve"> Програма експлуатації об’єктів комунального господарства територіальної громади міста Попасна на 2019 рік.</t>
  </si>
  <si>
    <t>Рішення виконкому  від 18.12.2018 № 110</t>
  </si>
  <si>
    <t xml:space="preserve"> Програма розвитку місцевого самоврядування та громадського суспільства у м. Попасна </t>
  </si>
  <si>
    <t>Рішення виконкому  від 18.12.2018 № 113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</si>
  <si>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</si>
  <si>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>Рішення виконкому  від 18.12.2018 № 111</t>
  </si>
  <si>
    <t xml:space="preserve"> Програма з питань соціального захисту населення  м. Попасна та підтримки учасниківАТО(ООС) та членів їх сімей </t>
  </si>
  <si>
    <t>Рішення виконкому  від 18.12.2018 № 112</t>
  </si>
  <si>
    <t xml:space="preserve">Програми розвитку фізичної культури і спорту у м. Попасна </t>
  </si>
  <si>
    <t>Рішення виконкому  від 18.12.2018 № 114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</si>
  <si>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</si>
  <si>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>Рішення виконкому  від 18.12.2018 № 115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</si>
  <si>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</si>
  <si>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117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</si>
  <si>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</si>
  <si>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>Рішення виконкому  від 18.12.2018 № 116</t>
  </si>
  <si>
    <t>Відтворення біоресурсів водойм в межах міста Попасна</t>
  </si>
  <si>
    <t xml:space="preserve">Міська цільова комплексна програма «Молодь Попасної» </t>
  </si>
  <si>
    <t>Рішення виконкому  від 18.12.2018 № 120</t>
  </si>
  <si>
    <t>Усьго:</t>
  </si>
  <si>
    <t>0217463</t>
  </si>
  <si>
    <t>7463</t>
  </si>
  <si>
    <t>Утримання та розвиток автомобільних доріг та дорожньої інфраструктури за рахунок коштів інших місцевих бюджетів</t>
  </si>
  <si>
    <t>Капітальний ремонт житлового фонду (приміщень)</t>
  </si>
  <si>
    <t>Оплата послуг (крім комунальних)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</si>
  <si>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</si>
  <si>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 на товари та послуги  </t>
  </si>
  <si>
    <t>0218110</t>
  </si>
  <si>
    <t>8110</t>
  </si>
  <si>
    <t>Заходи із запобігання та ліквідації надзвичайних ситуацій та наслідків стихійного лиха.</t>
  </si>
  <si>
    <t>0320</t>
  </si>
  <si>
    <t>Утримання та розвиток автомобільних доріг та дорожньої інфраструктури</t>
  </si>
  <si>
    <t>«Капітальний ремонт системи опалення квартир №22,23 по вул.Миру буд.138»</t>
  </si>
  <si>
    <t>Рішення сесії  від 24.05.2019№ 105/</t>
  </si>
  <si>
    <t>Рішення сесії  від 19.02.2019№ 102/2</t>
  </si>
  <si>
    <t>Міська цільова Програма захисту населення і території м. Попасна від надзвичайних ситуацій техногенного та природного характеру на 2019 рік</t>
  </si>
  <si>
    <t>Додаток № 3 (в новій редакції)</t>
  </si>
  <si>
    <t>Фінансування міського бюджету на 2019 рік</t>
  </si>
  <si>
    <t>Найменування згідно з Класифікацією фінансування бюджету</t>
  </si>
  <si>
    <t>усього</t>
  </si>
  <si>
    <t>Внутрішнє фінансування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</si>
  <si>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</si>
  <si>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</si>
  <si>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</si>
  <si>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На початок року</t>
  </si>
  <si>
    <t>Всього за типом боргового зобов'язання</t>
  </si>
  <si>
    <t>Всього за типом кредитора</t>
  </si>
  <si>
    <t>(тис. 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</si>
</sst>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10"/>
      <color indexed="8"/>
      <name val="Arial CE"/>
      <charset val="204"/>
    </font>
    <font>
      <b/>
      <sz val="10"/>
      <color indexed="8"/>
      <name val="Arial CE"/>
      <family val="2"/>
      <charset val="238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9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15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1" fontId="8" fillId="0" borderId="0" xfId="0" applyNumberFormat="1" applyFont="1" applyBorder="1"/>
    <xf numFmtId="1" fontId="11" fillId="0" borderId="0" xfId="0" applyNumberFormat="1" applyFont="1" applyBorder="1"/>
    <xf numFmtId="0" fontId="11" fillId="0" borderId="0" xfId="0" applyFont="1" applyBorder="1"/>
    <xf numFmtId="1" fontId="12" fillId="0" borderId="0" xfId="0" applyNumberFormat="1" applyFont="1" applyBorder="1"/>
    <xf numFmtId="1" fontId="6" fillId="0" borderId="0" xfId="0" applyNumberFormat="1" applyFont="1" applyBorder="1"/>
    <xf numFmtId="0" fontId="15" fillId="0" borderId="0" xfId="3"/>
    <xf numFmtId="0" fontId="15" fillId="0" borderId="0" xfId="3" applyAlignment="1">
      <alignment horizontal="left"/>
    </xf>
    <xf numFmtId="0" fontId="17" fillId="0" borderId="11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21" fillId="2" borderId="11" xfId="1" applyFont="1" applyFill="1" applyBorder="1" applyAlignment="1">
      <alignment vertical="top" wrapText="1"/>
    </xf>
    <xf numFmtId="0" fontId="17" fillId="2" borderId="11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left" vertical="top" wrapText="1"/>
    </xf>
    <xf numFmtId="0" fontId="21" fillId="2" borderId="11" xfId="3" applyFont="1" applyFill="1" applyBorder="1" applyAlignment="1">
      <alignment horizontal="center" vertical="top" wrapText="1"/>
    </xf>
    <xf numFmtId="164" fontId="15" fillId="2" borderId="11" xfId="3" applyNumberFormat="1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 wrapText="1"/>
    </xf>
    <xf numFmtId="0" fontId="22" fillId="0" borderId="0" xfId="6" applyFont="1"/>
    <xf numFmtId="0" fontId="24" fillId="0" borderId="11" xfId="3" applyFont="1" applyBorder="1"/>
    <xf numFmtId="164" fontId="24" fillId="0" borderId="11" xfId="3" applyNumberFormat="1" applyFont="1" applyBorder="1"/>
    <xf numFmtId="0" fontId="24" fillId="0" borderId="0" xfId="3" applyFont="1"/>
    <xf numFmtId="0" fontId="21" fillId="0" borderId="0" xfId="5" applyFont="1"/>
    <xf numFmtId="0" fontId="21" fillId="2" borderId="0" xfId="5" applyFont="1" applyFill="1"/>
    <xf numFmtId="0" fontId="19" fillId="0" borderId="0" xfId="5"/>
    <xf numFmtId="0" fontId="23" fillId="2" borderId="0" xfId="5" applyFont="1" applyFill="1"/>
    <xf numFmtId="0" fontId="21" fillId="2" borderId="1" xfId="5" applyFont="1" applyFill="1" applyBorder="1"/>
    <xf numFmtId="0" fontId="26" fillId="0" borderId="8" xfId="5" applyFont="1" applyBorder="1" applyAlignment="1">
      <alignment horizontal="center"/>
    </xf>
    <xf numFmtId="0" fontId="26" fillId="2" borderId="8" xfId="5" applyFont="1" applyFill="1" applyBorder="1" applyAlignment="1">
      <alignment horizontal="center" vertical="top" wrapText="1"/>
    </xf>
    <xf numFmtId="0" fontId="26" fillId="0" borderId="0" xfId="5" applyFont="1" applyAlignment="1">
      <alignment horizontal="center"/>
    </xf>
    <xf numFmtId="0" fontId="31" fillId="0" borderId="0" xfId="5" applyFont="1" applyAlignment="1">
      <alignment horizontal="center"/>
    </xf>
    <xf numFmtId="165" fontId="30" fillId="2" borderId="8" xfId="5" applyNumberFormat="1" applyFont="1" applyFill="1" applyBorder="1" applyAlignment="1">
      <alignment horizontal="right" vertical="top" wrapText="1"/>
    </xf>
    <xf numFmtId="49" fontId="21" fillId="2" borderId="8" xfId="5" applyNumberFormat="1" applyFont="1" applyFill="1" applyBorder="1" applyAlignment="1">
      <alignment vertical="top" wrapText="1"/>
    </xf>
    <xf numFmtId="0" fontId="32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horizontal="right" vertical="top" wrapText="1"/>
    </xf>
    <xf numFmtId="165" fontId="27" fillId="0" borderId="8" xfId="5" applyNumberFormat="1" applyFont="1" applyBorder="1" applyAlignment="1">
      <alignment horizontal="right" vertical="top" wrapText="1"/>
    </xf>
    <xf numFmtId="0" fontId="21" fillId="2" borderId="8" xfId="5" applyFont="1" applyFill="1" applyBorder="1" applyAlignment="1">
      <alignment horizontal="justify" vertical="top" wrapText="1"/>
    </xf>
    <xf numFmtId="0" fontId="33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vertical="top" wrapText="1"/>
    </xf>
    <xf numFmtId="0" fontId="21" fillId="2" borderId="8" xfId="5" applyFont="1" applyFill="1" applyBorder="1" applyAlignment="1">
      <alignment vertical="top" wrapText="1"/>
    </xf>
    <xf numFmtId="0" fontId="32" fillId="2" borderId="8" xfId="5" applyFont="1" applyFill="1" applyBorder="1" applyAlignment="1">
      <alignment vertical="top" wrapText="1"/>
    </xf>
    <xf numFmtId="49" fontId="21" fillId="2" borderId="8" xfId="5" applyNumberFormat="1" applyFont="1" applyFill="1" applyBorder="1" applyAlignment="1">
      <alignment horizontal="left" vertical="top"/>
    </xf>
    <xf numFmtId="0" fontId="21" fillId="3" borderId="0" xfId="5" applyFont="1" applyFill="1"/>
    <xf numFmtId="0" fontId="19" fillId="3" borderId="0" xfId="5" applyFill="1"/>
    <xf numFmtId="0" fontId="33" fillId="2" borderId="8" xfId="5" applyFont="1" applyFill="1" applyBorder="1" applyAlignment="1">
      <alignment vertical="top" wrapText="1"/>
    </xf>
    <xf numFmtId="0" fontId="21" fillId="2" borderId="8" xfId="3" applyFont="1" applyFill="1" applyBorder="1" applyAlignment="1">
      <alignment horizontal="justify" wrapText="1"/>
    </xf>
    <xf numFmtId="0" fontId="34" fillId="2" borderId="8" xfId="5" applyFont="1" applyFill="1" applyBorder="1" applyAlignment="1">
      <alignment horizontal="justify" vertical="top" wrapText="1"/>
    </xf>
    <xf numFmtId="0" fontId="21" fillId="2" borderId="8" xfId="5" applyFont="1" applyFill="1" applyBorder="1"/>
    <xf numFmtId="0" fontId="23" fillId="0" borderId="0" xfId="5" applyFont="1"/>
    <xf numFmtId="0" fontId="35" fillId="0" borderId="0" xfId="5" applyFont="1"/>
    <xf numFmtId="49" fontId="27" fillId="2" borderId="8" xfId="3" applyNumberFormat="1" applyFont="1" applyFill="1" applyBorder="1" applyAlignment="1">
      <alignment vertical="top"/>
    </xf>
    <xf numFmtId="49" fontId="21" fillId="2" borderId="8" xfId="5" applyNumberFormat="1" applyFont="1" applyFill="1" applyBorder="1" applyAlignment="1">
      <alignment horizontal="right" vertical="top"/>
    </xf>
    <xf numFmtId="0" fontId="36" fillId="2" borderId="8" xfId="5" applyFont="1" applyFill="1" applyBorder="1" applyAlignment="1">
      <alignment horizontal="justify" vertical="top" wrapText="1"/>
    </xf>
    <xf numFmtId="0" fontId="22" fillId="0" borderId="0" xfId="5" applyFont="1"/>
    <xf numFmtId="0" fontId="22" fillId="2" borderId="0" xfId="5" applyFont="1" applyFill="1"/>
    <xf numFmtId="165" fontId="22" fillId="2" borderId="0" xfId="5" applyNumberFormat="1" applyFont="1" applyFill="1"/>
    <xf numFmtId="166" fontId="22" fillId="2" borderId="0" xfId="5" applyNumberFormat="1" applyFont="1" applyFill="1"/>
    <xf numFmtId="167" fontId="22" fillId="0" borderId="0" xfId="5" applyNumberFormat="1" applyFont="1"/>
    <xf numFmtId="0" fontId="37" fillId="0" borderId="0" xfId="5" applyFont="1"/>
    <xf numFmtId="0" fontId="38" fillId="0" borderId="0" xfId="3" applyFont="1"/>
    <xf numFmtId="0" fontId="0" fillId="2" borderId="0" xfId="0" applyFill="1"/>
    <xf numFmtId="0" fontId="2" fillId="2" borderId="0" xfId="0" applyFont="1" applyFill="1"/>
    <xf numFmtId="0" fontId="10" fillId="0" borderId="0" xfId="0" applyFont="1"/>
    <xf numFmtId="0" fontId="11" fillId="2" borderId="0" xfId="0" applyFont="1" applyFill="1" applyBorder="1"/>
    <xf numFmtId="1" fontId="15" fillId="0" borderId="0" xfId="3" applyNumberFormat="1"/>
    <xf numFmtId="1" fontId="11" fillId="2" borderId="0" xfId="0" applyNumberFormat="1" applyFont="1" applyFill="1" applyBorder="1"/>
    <xf numFmtId="1" fontId="8" fillId="2" borderId="0" xfId="0" applyNumberFormat="1" applyFont="1" applyFill="1" applyBorder="1"/>
    <xf numFmtId="1" fontId="6" fillId="2" borderId="0" xfId="0" applyNumberFormat="1" applyFont="1" applyFill="1" applyBorder="1"/>
    <xf numFmtId="0" fontId="0" fillId="2" borderId="0" xfId="0" applyFill="1" applyBorder="1"/>
    <xf numFmtId="167" fontId="40" fillId="0" borderId="0" xfId="5" applyNumberFormat="1" applyFont="1"/>
    <xf numFmtId="168" fontId="40" fillId="0" borderId="0" xfId="5" applyNumberFormat="1" applyFont="1"/>
    <xf numFmtId="165" fontId="21" fillId="0" borderId="0" xfId="5" applyNumberFormat="1" applyFont="1"/>
    <xf numFmtId="0" fontId="7" fillId="2" borderId="17" xfId="5" applyFont="1" applyFill="1" applyBorder="1" applyAlignment="1">
      <alignment horizontal="center" vertical="center" wrapText="1"/>
    </xf>
    <xf numFmtId="0" fontId="41" fillId="0" borderId="0" xfId="6" applyFont="1"/>
    <xf numFmtId="0" fontId="13" fillId="0" borderId="0" xfId="6" applyFont="1"/>
    <xf numFmtId="0" fontId="1" fillId="0" borderId="0" xfId="6"/>
    <xf numFmtId="0" fontId="42" fillId="0" borderId="0" xfId="6" applyFont="1" applyAlignment="1">
      <alignment horizontal="center"/>
    </xf>
    <xf numFmtId="0" fontId="22" fillId="0" borderId="0" xfId="6" applyFont="1" applyAlignment="1">
      <alignment horizontal="left"/>
    </xf>
    <xf numFmtId="0" fontId="44" fillId="0" borderId="0" xfId="6" applyFont="1" applyAlignment="1">
      <alignment horizontal="justify"/>
    </xf>
    <xf numFmtId="0" fontId="13" fillId="0" borderId="2" xfId="6" applyFont="1" applyBorder="1" applyAlignment="1">
      <alignment horizontal="center" vertical="top" wrapText="1"/>
    </xf>
    <xf numFmtId="0" fontId="13" fillId="0" borderId="6" xfId="6" applyFont="1" applyBorder="1" applyAlignment="1">
      <alignment horizontal="center" vertical="top" wrapText="1"/>
    </xf>
    <xf numFmtId="0" fontId="45" fillId="0" borderId="20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center" vertical="top" wrapText="1"/>
    </xf>
    <xf numFmtId="0" fontId="47" fillId="0" borderId="8" xfId="6" applyFont="1" applyBorder="1" applyAlignment="1">
      <alignment horizontal="center" vertical="top" wrapText="1"/>
    </xf>
    <xf numFmtId="0" fontId="48" fillId="0" borderId="8" xfId="6" applyFont="1" applyFill="1" applyBorder="1" applyAlignment="1">
      <alignment horizontal="justify" vertical="top" wrapText="1"/>
    </xf>
    <xf numFmtId="0" fontId="49" fillId="0" borderId="8" xfId="6" applyFont="1" applyFill="1" applyBorder="1" applyAlignment="1">
      <alignment horizontal="center" vertical="top" wrapText="1"/>
    </xf>
    <xf numFmtId="169" fontId="50" fillId="0" borderId="8" xfId="6" applyNumberFormat="1" applyFont="1" applyFill="1" applyBorder="1" applyAlignment="1">
      <alignment horizontal="center" vertical="center" wrapText="1"/>
    </xf>
    <xf numFmtId="170" fontId="50" fillId="0" borderId="8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49" fillId="0" borderId="8" xfId="6" applyFont="1" applyFill="1" applyBorder="1" applyAlignment="1">
      <alignment horizontal="left" vertical="top" wrapText="1"/>
    </xf>
    <xf numFmtId="169" fontId="50" fillId="2" borderId="8" xfId="6" applyNumberFormat="1" applyFont="1" applyFill="1" applyBorder="1" applyAlignment="1">
      <alignment horizontal="center" vertical="center" wrapText="1"/>
    </xf>
    <xf numFmtId="170" fontId="50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justify" wrapText="1"/>
    </xf>
    <xf numFmtId="170" fontId="51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justify" vertical="top" wrapText="1"/>
    </xf>
    <xf numFmtId="169" fontId="13" fillId="2" borderId="8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5" fillId="0" borderId="8" xfId="3" applyFont="1" applyFill="1" applyBorder="1" applyAlignment="1">
      <alignment horizontal="justify" wrapText="1"/>
    </xf>
    <xf numFmtId="0" fontId="49" fillId="2" borderId="8" xfId="6" applyFont="1" applyFill="1" applyBorder="1" applyAlignment="1">
      <alignment horizontal="justify" wrapText="1"/>
    </xf>
    <xf numFmtId="0" fontId="53" fillId="2" borderId="8" xfId="6" applyFont="1" applyFill="1" applyBorder="1" applyAlignment="1">
      <alignment horizontal="justify" wrapText="1"/>
    </xf>
    <xf numFmtId="169" fontId="46" fillId="2" borderId="8" xfId="6" applyNumberFormat="1" applyFont="1" applyFill="1" applyBorder="1" applyAlignment="1">
      <alignment horizontal="center" vertical="center" wrapText="1"/>
    </xf>
    <xf numFmtId="170" fontId="13" fillId="2" borderId="8" xfId="6" applyNumberFormat="1" applyFont="1" applyFill="1" applyBorder="1" applyAlignment="1">
      <alignment horizontal="center" vertical="center" wrapText="1"/>
    </xf>
    <xf numFmtId="170" fontId="46" fillId="2" borderId="8" xfId="6" applyNumberFormat="1" applyFont="1" applyFill="1" applyBorder="1" applyAlignment="1">
      <alignment horizontal="center" vertical="center" wrapText="1"/>
    </xf>
    <xf numFmtId="0" fontId="48" fillId="0" borderId="8" xfId="3" applyFont="1" applyFill="1" applyBorder="1" applyAlignment="1">
      <alignment horizontal="justify" wrapText="1"/>
    </xf>
    <xf numFmtId="169" fontId="51" fillId="2" borderId="8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6" fillId="0" borderId="8" xfId="3" applyFont="1" applyFill="1" applyBorder="1" applyAlignment="1">
      <alignment horizontal="justify" wrapText="1"/>
    </xf>
    <xf numFmtId="0" fontId="54" fillId="0" borderId="8" xfId="6" applyFont="1" applyFill="1" applyBorder="1" applyAlignment="1">
      <alignment horizontal="justify" vertical="top" wrapText="1"/>
    </xf>
    <xf numFmtId="0" fontId="55" fillId="0" borderId="8" xfId="6" applyFont="1" applyFill="1" applyBorder="1" applyAlignment="1">
      <alignment horizontal="justify" wrapText="1"/>
    </xf>
    <xf numFmtId="169" fontId="54" fillId="2" borderId="8" xfId="6" applyNumberFormat="1" applyFont="1" applyFill="1" applyBorder="1" applyAlignment="1">
      <alignment horizontal="center" vertical="center" wrapText="1"/>
    </xf>
    <xf numFmtId="170" fontId="54" fillId="2" borderId="8" xfId="6" applyNumberFormat="1" applyFont="1" applyFill="1" applyBorder="1" applyAlignment="1">
      <alignment horizontal="center" vertical="center" wrapText="1"/>
    </xf>
    <xf numFmtId="0" fontId="56" fillId="0" borderId="8" xfId="6" applyFont="1" applyFill="1" applyBorder="1" applyAlignment="1">
      <alignment horizontal="justify" vertical="top" wrapText="1"/>
    </xf>
    <xf numFmtId="0" fontId="57" fillId="0" borderId="8" xfId="6" applyFont="1" applyFill="1" applyBorder="1" applyAlignment="1">
      <alignment horizontal="left" wrapText="1"/>
    </xf>
    <xf numFmtId="169" fontId="58" fillId="2" borderId="8" xfId="6" applyNumberFormat="1" applyFont="1" applyFill="1" applyBorder="1" applyAlignment="1">
      <alignment horizontal="center" vertical="center" wrapText="1"/>
    </xf>
    <xf numFmtId="170" fontId="58" fillId="2" borderId="8" xfId="6" applyNumberFormat="1" applyFont="1" applyFill="1" applyBorder="1" applyAlignment="1">
      <alignment horizontal="center" vertical="center" wrapText="1"/>
    </xf>
    <xf numFmtId="0" fontId="53" fillId="0" borderId="8" xfId="6" applyFont="1" applyFill="1" applyBorder="1" applyAlignment="1">
      <alignment horizontal="justify" wrapText="1"/>
    </xf>
    <xf numFmtId="169" fontId="59" fillId="2" borderId="8" xfId="6" applyNumberFormat="1" applyFont="1" applyFill="1" applyBorder="1" applyAlignment="1">
      <alignment horizontal="center" vertical="center" wrapText="1"/>
    </xf>
    <xf numFmtId="170" fontId="59" fillId="2" borderId="8" xfId="6" applyNumberFormat="1" applyFont="1" applyFill="1" applyBorder="1" applyAlignment="1">
      <alignment horizontal="center" vertical="center" wrapText="1"/>
    </xf>
    <xf numFmtId="0" fontId="45" fillId="0" borderId="8" xfId="6" applyFont="1" applyFill="1" applyBorder="1" applyAlignment="1">
      <alignment horizontal="justify" wrapText="1"/>
    </xf>
    <xf numFmtId="169" fontId="13" fillId="0" borderId="8" xfId="6" applyNumberFormat="1" applyFont="1" applyFill="1" applyBorder="1" applyAlignment="1">
      <alignment horizontal="center" vertical="center" wrapText="1"/>
    </xf>
    <xf numFmtId="170" fontId="46" fillId="0" borderId="8" xfId="6" applyNumberFormat="1" applyFont="1" applyFill="1" applyBorder="1" applyAlignment="1">
      <alignment horizontal="center" vertical="center" wrapText="1"/>
    </xf>
    <xf numFmtId="0" fontId="57" fillId="0" borderId="8" xfId="6" applyFont="1" applyFill="1" applyBorder="1" applyAlignment="1">
      <alignment horizontal="justify" wrapText="1"/>
    </xf>
    <xf numFmtId="169" fontId="58" fillId="0" borderId="8" xfId="6" applyNumberFormat="1" applyFont="1" applyFill="1" applyBorder="1" applyAlignment="1">
      <alignment horizontal="center" vertical="center" wrapText="1"/>
    </xf>
    <xf numFmtId="170" fontId="60" fillId="0" borderId="8" xfId="6" applyNumberFormat="1" applyFont="1" applyFill="1" applyBorder="1" applyAlignment="1">
      <alignment horizontal="center" vertical="center" wrapText="1"/>
    </xf>
    <xf numFmtId="0" fontId="48" fillId="0" borderId="8" xfId="3" applyFont="1" applyBorder="1" applyAlignment="1">
      <alignment horizontal="center"/>
    </xf>
    <xf numFmtId="0" fontId="45" fillId="0" borderId="8" xfId="3" applyFont="1" applyBorder="1" applyAlignment="1">
      <alignment horizontal="center"/>
    </xf>
    <xf numFmtId="0" fontId="49" fillId="0" borderId="8" xfId="6" applyFont="1" applyFill="1" applyBorder="1" applyAlignment="1">
      <alignment horizontal="justify" wrapText="1"/>
    </xf>
    <xf numFmtId="170" fontId="51" fillId="0" borderId="8" xfId="6" applyNumberFormat="1" applyFont="1" applyFill="1" applyBorder="1" applyAlignment="1">
      <alignment horizontal="center" vertical="center" wrapText="1"/>
    </xf>
    <xf numFmtId="0" fontId="56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wrapText="1"/>
    </xf>
    <xf numFmtId="170" fontId="58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justify" vertical="top" wrapText="1"/>
    </xf>
    <xf numFmtId="0" fontId="49" fillId="0" borderId="8" xfId="6" applyFont="1" applyBorder="1" applyAlignment="1">
      <alignment horizontal="justify" wrapText="1"/>
    </xf>
    <xf numFmtId="170" fontId="50" fillId="0" borderId="8" xfId="6" applyNumberFormat="1" applyFont="1" applyBorder="1" applyAlignment="1">
      <alignment horizontal="center" vertical="center" wrapText="1"/>
    </xf>
    <xf numFmtId="170" fontId="51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vertical="top" wrapText="1"/>
    </xf>
    <xf numFmtId="0" fontId="53" fillId="0" borderId="8" xfId="6" applyFont="1" applyBorder="1" applyAlignment="1">
      <alignment horizontal="justify" wrapText="1"/>
    </xf>
    <xf numFmtId="169" fontId="13" fillId="0" borderId="8" xfId="6" applyNumberFormat="1" applyFont="1" applyBorder="1" applyAlignment="1">
      <alignment horizontal="center" vertical="center" wrapText="1"/>
    </xf>
    <xf numFmtId="170" fontId="46" fillId="0" borderId="8" xfId="6" applyNumberFormat="1" applyFont="1" applyBorder="1" applyAlignment="1">
      <alignment horizontal="center" vertical="center" wrapText="1"/>
    </xf>
    <xf numFmtId="0" fontId="61" fillId="0" borderId="8" xfId="6" applyFont="1" applyBorder="1" applyAlignment="1">
      <alignment horizontal="justify" wrapText="1"/>
    </xf>
    <xf numFmtId="170" fontId="13" fillId="0" borderId="8" xfId="6" applyNumberFormat="1" applyFont="1" applyBorder="1" applyAlignment="1">
      <alignment horizontal="center" vertical="center" wrapText="1"/>
    </xf>
    <xf numFmtId="0" fontId="45" fillId="2" borderId="8" xfId="6" applyFont="1" applyFill="1" applyBorder="1" applyAlignment="1">
      <alignment horizontal="justify" vertical="top" wrapText="1"/>
    </xf>
    <xf numFmtId="0" fontId="46" fillId="2" borderId="8" xfId="6" applyFont="1" applyFill="1" applyBorder="1" applyAlignment="1">
      <alignment horizontal="justify" wrapText="1"/>
    </xf>
    <xf numFmtId="0" fontId="56" fillId="0" borderId="8" xfId="6" applyFont="1" applyBorder="1" applyAlignment="1">
      <alignment horizontal="justify" wrapText="1"/>
    </xf>
    <xf numFmtId="170" fontId="60" fillId="0" borderId="8" xfId="6" applyNumberFormat="1" applyFont="1" applyBorder="1" applyAlignment="1">
      <alignment horizontal="center" vertical="center" wrapText="1"/>
    </xf>
    <xf numFmtId="169" fontId="56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wrapText="1"/>
    </xf>
    <xf numFmtId="169" fontId="60" fillId="0" borderId="8" xfId="6" applyNumberFormat="1" applyFont="1" applyBorder="1" applyAlignment="1">
      <alignment horizontal="center" vertical="center" wrapText="1"/>
    </xf>
    <xf numFmtId="169" fontId="58" fillId="0" borderId="8" xfId="6" applyNumberFormat="1" applyFont="1" applyBorder="1" applyAlignment="1">
      <alignment horizontal="center" vertical="center" wrapText="1"/>
    </xf>
    <xf numFmtId="169" fontId="46" fillId="0" borderId="8" xfId="6" applyNumberFormat="1" applyFont="1" applyBorder="1" applyAlignment="1">
      <alignment horizontal="center" vertical="center" wrapText="1"/>
    </xf>
    <xf numFmtId="0" fontId="46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wrapText="1"/>
    </xf>
    <xf numFmtId="0" fontId="63" fillId="0" borderId="8" xfId="6" applyFont="1" applyBorder="1" applyAlignment="1">
      <alignment horizontal="justify" wrapText="1"/>
    </xf>
    <xf numFmtId="0" fontId="56" fillId="0" borderId="8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justify" vertical="top" wrapText="1"/>
    </xf>
    <xf numFmtId="170" fontId="13" fillId="0" borderId="8" xfId="6" applyNumberFormat="1" applyFont="1" applyFill="1" applyBorder="1" applyAlignment="1">
      <alignment horizontal="center" vertical="center" wrapText="1"/>
    </xf>
    <xf numFmtId="0" fontId="50" fillId="0" borderId="8" xfId="6" applyFont="1" applyBorder="1" applyAlignment="1">
      <alignment horizontal="center" vertical="top" wrapText="1"/>
    </xf>
    <xf numFmtId="169" fontId="50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center" vertical="top" wrapText="1"/>
    </xf>
    <xf numFmtId="169" fontId="64" fillId="0" borderId="8" xfId="6" applyNumberFormat="1" applyFont="1" applyBorder="1" applyAlignment="1">
      <alignment horizontal="center" vertical="center" wrapText="1"/>
    </xf>
    <xf numFmtId="0" fontId="5" fillId="0" borderId="8" xfId="6" applyFont="1" applyBorder="1"/>
    <xf numFmtId="2" fontId="5" fillId="0" borderId="8" xfId="6" applyNumberFormat="1" applyFont="1" applyBorder="1" applyAlignment="1">
      <alignment wrapText="1"/>
    </xf>
    <xf numFmtId="169" fontId="64" fillId="2" borderId="8" xfId="6" applyNumberFormat="1" applyFont="1" applyFill="1" applyBorder="1" applyAlignment="1">
      <alignment horizontal="center" vertical="center" wrapText="1"/>
    </xf>
    <xf numFmtId="0" fontId="40" fillId="0" borderId="0" xfId="6" applyFont="1"/>
    <xf numFmtId="0" fontId="1" fillId="0" borderId="0" xfId="6" applyFont="1"/>
    <xf numFmtId="0" fontId="21" fillId="2" borderId="12" xfId="3" applyFont="1" applyFill="1" applyBorder="1" applyAlignment="1">
      <alignment horizontal="left" vertical="top" wrapText="1"/>
    </xf>
    <xf numFmtId="0" fontId="15" fillId="2" borderId="11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15" fillId="0" borderId="0" xfId="3" applyFont="1"/>
    <xf numFmtId="49" fontId="15" fillId="2" borderId="11" xfId="3" applyNumberFormat="1" applyFont="1" applyFill="1" applyBorder="1" applyAlignment="1">
      <alignment horizontal="center" vertical="center"/>
    </xf>
    <xf numFmtId="164" fontId="66" fillId="2" borderId="11" xfId="3" applyNumberFormat="1" applyFont="1" applyFill="1" applyBorder="1" applyAlignment="1">
      <alignment horizontal="center" vertical="center"/>
    </xf>
    <xf numFmtId="0" fontId="66" fillId="2" borderId="11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0" fontId="15" fillId="0" borderId="0" xfId="3" applyAlignment="1">
      <alignment horizontal="left"/>
    </xf>
    <xf numFmtId="0" fontId="22" fillId="2" borderId="7" xfId="0" applyFont="1" applyFill="1" applyBorder="1" applyAlignment="1">
      <alignment vertical="justify"/>
    </xf>
    <xf numFmtId="0" fontId="22" fillId="0" borderId="0" xfId="3" applyFont="1"/>
    <xf numFmtId="0" fontId="22" fillId="0" borderId="0" xfId="0" applyFont="1"/>
    <xf numFmtId="0" fontId="22" fillId="0" borderId="6" xfId="0" applyFont="1" applyBorder="1"/>
    <xf numFmtId="0" fontId="22" fillId="0" borderId="7" xfId="0" applyFont="1" applyBorder="1"/>
    <xf numFmtId="0" fontId="22" fillId="0" borderId="0" xfId="0" applyFont="1" applyBorder="1"/>
    <xf numFmtId="0" fontId="40" fillId="2" borderId="5" xfId="0" applyFont="1" applyFill="1" applyBorder="1"/>
    <xf numFmtId="0" fontId="22" fillId="2" borderId="6" xfId="0" applyFont="1" applyFill="1" applyBorder="1" applyAlignment="1">
      <alignment horizontal="center"/>
    </xf>
    <xf numFmtId="0" fontId="22" fillId="2" borderId="5" xfId="0" applyFont="1" applyFill="1" applyBorder="1"/>
    <xf numFmtId="0" fontId="22" fillId="0" borderId="5" xfId="0" applyFont="1" applyBorder="1"/>
    <xf numFmtId="0" fontId="22" fillId="0" borderId="5" xfId="0" applyFont="1" applyBorder="1" applyAlignment="1">
      <alignment horizontal="center"/>
    </xf>
    <xf numFmtId="0" fontId="22" fillId="2" borderId="2" xfId="0" applyFont="1" applyFill="1" applyBorder="1"/>
    <xf numFmtId="0" fontId="22" fillId="2" borderId="6" xfId="0" applyFont="1" applyFill="1" applyBorder="1"/>
    <xf numFmtId="0" fontId="3" fillId="0" borderId="0" xfId="0" applyFont="1"/>
    <xf numFmtId="0" fontId="40" fillId="2" borderId="8" xfId="0" applyFont="1" applyFill="1" applyBorder="1"/>
    <xf numFmtId="0" fontId="40" fillId="0" borderId="8" xfId="0" applyFont="1" applyBorder="1"/>
    <xf numFmtId="0" fontId="9" fillId="0" borderId="0" xfId="0" applyFont="1"/>
    <xf numFmtId="49" fontId="21" fillId="2" borderId="23" xfId="5" applyNumberFormat="1" applyFont="1" applyFill="1" applyBorder="1" applyAlignment="1">
      <alignment horizontal="center" vertical="center" wrapText="1"/>
    </xf>
    <xf numFmtId="0" fontId="23" fillId="2" borderId="27" xfId="3" applyFont="1" applyFill="1" applyBorder="1" applyAlignment="1">
      <alignment horizontal="center" vertical="center" wrapText="1"/>
    </xf>
    <xf numFmtId="0" fontId="18" fillId="2" borderId="17" xfId="3" applyFont="1" applyFill="1" applyBorder="1" applyAlignment="1">
      <alignment horizontal="center" vertical="center" wrapText="1"/>
    </xf>
    <xf numFmtId="164" fontId="66" fillId="2" borderId="28" xfId="3" applyNumberFormat="1" applyFont="1" applyFill="1" applyBorder="1" applyAlignment="1">
      <alignment horizontal="center" vertical="center"/>
    </xf>
    <xf numFmtId="164" fontId="66" fillId="2" borderId="17" xfId="3" applyNumberFormat="1" applyFont="1" applyFill="1" applyBorder="1" applyAlignment="1">
      <alignment horizontal="center" vertical="center"/>
    </xf>
    <xf numFmtId="0" fontId="66" fillId="2" borderId="17" xfId="3" applyFont="1" applyFill="1" applyBorder="1" applyAlignment="1">
      <alignment horizontal="center" vertical="center"/>
    </xf>
    <xf numFmtId="164" fontId="66" fillId="4" borderId="30" xfId="3" applyNumberFormat="1" applyFont="1" applyFill="1" applyBorder="1" applyAlignment="1">
      <alignment horizontal="center" vertical="center"/>
    </xf>
    <xf numFmtId="164" fontId="66" fillId="4" borderId="34" xfId="3" applyNumberFormat="1" applyFont="1" applyFill="1" applyBorder="1" applyAlignment="1">
      <alignment horizontal="center" vertical="center"/>
    </xf>
    <xf numFmtId="49" fontId="15" fillId="0" borderId="0" xfId="3" applyNumberFormat="1"/>
    <xf numFmtId="0" fontId="15" fillId="2" borderId="8" xfId="3" applyFill="1" applyBorder="1"/>
    <xf numFmtId="49" fontId="15" fillId="2" borderId="8" xfId="3" applyNumberFormat="1" applyFill="1" applyBorder="1"/>
    <xf numFmtId="0" fontId="20" fillId="2" borderId="8" xfId="5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center"/>
    </xf>
    <xf numFmtId="0" fontId="38" fillId="2" borderId="8" xfId="3" applyFont="1" applyFill="1" applyBorder="1" applyAlignment="1">
      <alignment horizontal="center"/>
    </xf>
    <xf numFmtId="0" fontId="66" fillId="2" borderId="8" xfId="3" applyFont="1" applyFill="1" applyBorder="1"/>
    <xf numFmtId="49" fontId="66" fillId="2" borderId="8" xfId="3" applyNumberFormat="1" applyFont="1" applyFill="1" applyBorder="1"/>
    <xf numFmtId="0" fontId="66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top" wrapText="1"/>
    </xf>
    <xf numFmtId="0" fontId="23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top" wrapText="1"/>
    </xf>
    <xf numFmtId="164" fontId="15" fillId="2" borderId="8" xfId="3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0" fontId="70" fillId="2" borderId="8" xfId="5" applyFont="1" applyFill="1" applyBorder="1" applyAlignment="1">
      <alignment horizontal="left" vertical="top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8" xfId="5" applyFont="1" applyFill="1" applyBorder="1" applyAlignment="1">
      <alignment horizontal="left" vertical="top" wrapText="1"/>
    </xf>
    <xf numFmtId="0" fontId="15" fillId="2" borderId="8" xfId="3" applyFont="1" applyFill="1" applyBorder="1" applyAlignment="1">
      <alignment horizontal="left" vertical="top" wrapText="1"/>
    </xf>
    <xf numFmtId="49" fontId="38" fillId="0" borderId="0" xfId="3" applyNumberFormat="1" applyFont="1"/>
    <xf numFmtId="164" fontId="22" fillId="0" borderId="0" xfId="6" applyNumberFormat="1" applyFont="1"/>
    <xf numFmtId="164" fontId="26" fillId="0" borderId="0" xfId="6" applyNumberFormat="1" applyFont="1"/>
    <xf numFmtId="0" fontId="38" fillId="0" borderId="0" xfId="3" applyFont="1" applyBorder="1" applyAlignment="1">
      <alignment horizontal="center"/>
    </xf>
    <xf numFmtId="0" fontId="15" fillId="2" borderId="11" xfId="3" applyFont="1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19" fillId="0" borderId="0" xfId="5" applyFont="1"/>
    <xf numFmtId="0" fontId="23" fillId="2" borderId="8" xfId="5" applyFont="1" applyFill="1" applyBorder="1" applyAlignment="1">
      <alignment horizontal="justify" vertical="top" wrapText="1"/>
    </xf>
    <xf numFmtId="0" fontId="23" fillId="2" borderId="8" xfId="3" applyFont="1" applyFill="1" applyBorder="1" applyAlignment="1">
      <alignment horizontal="justify" wrapText="1"/>
    </xf>
    <xf numFmtId="0" fontId="10" fillId="2" borderId="0" xfId="0" applyFont="1" applyFill="1"/>
    <xf numFmtId="0" fontId="39" fillId="2" borderId="6" xfId="0" applyFont="1" applyFill="1" applyBorder="1" applyAlignment="1">
      <alignment horizontal="center"/>
    </xf>
    <xf numFmtId="0" fontId="39" fillId="2" borderId="20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1" fontId="71" fillId="2" borderId="6" xfId="0" applyNumberFormat="1" applyFont="1" applyFill="1" applyBorder="1" applyAlignment="1">
      <alignment horizontal="center"/>
    </xf>
    <xf numFmtId="1" fontId="71" fillId="2" borderId="5" xfId="0" applyNumberFormat="1" applyFont="1" applyFill="1" applyBorder="1" applyAlignment="1">
      <alignment horizontal="center"/>
    </xf>
    <xf numFmtId="1" fontId="72" fillId="2" borderId="5" xfId="0" applyNumberFormat="1" applyFont="1" applyFill="1" applyBorder="1" applyAlignment="1">
      <alignment horizontal="center"/>
    </xf>
    <xf numFmtId="1" fontId="72" fillId="2" borderId="6" xfId="0" applyNumberFormat="1" applyFont="1" applyFill="1" applyBorder="1" applyAlignment="1">
      <alignment horizontal="center"/>
    </xf>
    <xf numFmtId="0" fontId="71" fillId="2" borderId="3" xfId="0" applyFont="1" applyFill="1" applyBorder="1" applyAlignment="1">
      <alignment horizontal="center"/>
    </xf>
    <xf numFmtId="0" fontId="71" fillId="2" borderId="8" xfId="0" applyFont="1" applyFill="1" applyBorder="1" applyAlignment="1">
      <alignment horizontal="right"/>
    </xf>
    <xf numFmtId="0" fontId="71" fillId="2" borderId="8" xfId="0" applyFont="1" applyFill="1" applyBorder="1"/>
    <xf numFmtId="171" fontId="1" fillId="0" borderId="0" xfId="6" applyNumberFormat="1" applyFont="1"/>
    <xf numFmtId="0" fontId="53" fillId="0" borderId="8" xfId="6" applyFont="1" applyFill="1" applyBorder="1" applyAlignment="1">
      <alignment horizontal="left" vertical="top" wrapText="1"/>
    </xf>
    <xf numFmtId="168" fontId="21" fillId="0" borderId="0" xfId="5" applyNumberFormat="1" applyFont="1"/>
    <xf numFmtId="49" fontId="21" fillId="4" borderId="11" xfId="3" applyNumberFormat="1" applyFont="1" applyFill="1" applyBorder="1" applyAlignment="1">
      <alignment horizontal="center" vertical="top" wrapText="1"/>
    </xf>
    <xf numFmtId="0" fontId="21" fillId="4" borderId="11" xfId="3" applyFont="1" applyFill="1" applyBorder="1" applyAlignment="1">
      <alignment horizontal="center" vertical="center" wrapText="1"/>
    </xf>
    <xf numFmtId="164" fontId="15" fillId="4" borderId="11" xfId="3" applyNumberFormat="1" applyFont="1" applyFill="1" applyBorder="1" applyAlignment="1">
      <alignment horizontal="center" vertical="center"/>
    </xf>
    <xf numFmtId="0" fontId="15" fillId="4" borderId="11" xfId="3" applyFont="1" applyFill="1" applyBorder="1" applyAlignment="1">
      <alignment horizontal="center" vertical="center"/>
    </xf>
    <xf numFmtId="49" fontId="21" fillId="2" borderId="29" xfId="5" applyNumberFormat="1" applyFont="1" applyFill="1" applyBorder="1" applyAlignment="1">
      <alignment horizontal="center" vertical="center" wrapText="1"/>
    </xf>
    <xf numFmtId="49" fontId="21" fillId="2" borderId="21" xfId="5" applyNumberFormat="1" applyFont="1" applyFill="1" applyBorder="1" applyAlignment="1">
      <alignment horizontal="center" vertical="center" wrapText="1"/>
    </xf>
    <xf numFmtId="0" fontId="66" fillId="2" borderId="13" xfId="3" applyFont="1" applyFill="1" applyBorder="1" applyAlignment="1">
      <alignment horizontal="center" vertical="center"/>
    </xf>
    <xf numFmtId="49" fontId="66" fillId="2" borderId="33" xfId="3" applyNumberFormat="1" applyFont="1" applyFill="1" applyBorder="1" applyAlignment="1">
      <alignment horizontal="center" vertical="center"/>
    </xf>
    <xf numFmtId="164" fontId="66" fillId="2" borderId="13" xfId="3" applyNumberFormat="1" applyFont="1" applyFill="1" applyBorder="1" applyAlignment="1">
      <alignment horizontal="center" vertical="center"/>
    </xf>
    <xf numFmtId="164" fontId="66" fillId="2" borderId="33" xfId="3" applyNumberFormat="1" applyFont="1" applyFill="1" applyBorder="1" applyAlignment="1">
      <alignment horizontal="center" vertical="center"/>
    </xf>
    <xf numFmtId="0" fontId="21" fillId="4" borderId="11" xfId="3" applyFont="1" applyFill="1" applyBorder="1" applyAlignment="1">
      <alignment horizontal="left" vertical="top" wrapText="1"/>
    </xf>
    <xf numFmtId="0" fontId="15" fillId="4" borderId="13" xfId="3" applyFont="1" applyFill="1" applyBorder="1" applyAlignment="1">
      <alignment horizontal="center" vertical="center"/>
    </xf>
    <xf numFmtId="0" fontId="15" fillId="2" borderId="8" xfId="3" applyFont="1" applyFill="1" applyBorder="1"/>
    <xf numFmtId="49" fontId="15" fillId="2" borderId="8" xfId="3" applyNumberFormat="1" applyFont="1" applyFill="1" applyBorder="1"/>
    <xf numFmtId="164" fontId="15" fillId="2" borderId="8" xfId="3" applyNumberFormat="1" applyFont="1" applyFill="1" applyBorder="1" applyAlignment="1">
      <alignment horizontal="center" vertical="top" wrapText="1"/>
    </xf>
    <xf numFmtId="0" fontId="74" fillId="0" borderId="0" xfId="3" applyFont="1" applyAlignment="1">
      <alignment horizontal="right" vertical="center"/>
    </xf>
    <xf numFmtId="0" fontId="40" fillId="0" borderId="0" xfId="6" applyFont="1" applyAlignment="1">
      <alignment horizontal="left"/>
    </xf>
    <xf numFmtId="0" fontId="76" fillId="0" borderId="0" xfId="3" applyFont="1" applyAlignment="1">
      <alignment horizontal="right" vertical="center"/>
    </xf>
    <xf numFmtId="0" fontId="77" fillId="0" borderId="14" xfId="3" applyFont="1" applyBorder="1" applyAlignment="1">
      <alignment horizontal="center" vertical="center" wrapText="1"/>
    </xf>
    <xf numFmtId="0" fontId="77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vertical="center" wrapText="1"/>
    </xf>
    <xf numFmtId="0" fontId="77" fillId="0" borderId="14" xfId="3" applyFont="1" applyBorder="1" applyAlignment="1">
      <alignment vertical="center" wrapText="1"/>
    </xf>
    <xf numFmtId="0" fontId="78" fillId="0" borderId="0" xfId="6" applyFont="1"/>
    <xf numFmtId="0" fontId="77" fillId="0" borderId="15" xfId="3" applyFont="1" applyBorder="1" applyAlignment="1">
      <alignment vertical="center" wrapText="1"/>
    </xf>
    <xf numFmtId="0" fontId="77" fillId="0" borderId="16" xfId="3" applyFont="1" applyBorder="1" applyAlignment="1">
      <alignment vertical="center" wrapText="1"/>
    </xf>
    <xf numFmtId="0" fontId="77" fillId="0" borderId="12" xfId="3" applyFont="1" applyBorder="1" applyAlignment="1">
      <alignment vertical="center" wrapText="1"/>
    </xf>
    <xf numFmtId="0" fontId="40" fillId="0" borderId="0" xfId="6" applyFont="1" applyAlignment="1">
      <alignment horizontal="left" wrapText="1"/>
    </xf>
    <xf numFmtId="0" fontId="75" fillId="0" borderId="0" xfId="3" applyFont="1" applyAlignment="1">
      <alignment horizontal="center" vertical="center"/>
    </xf>
    <xf numFmtId="0" fontId="77" fillId="0" borderId="17" xfId="3" applyFont="1" applyBorder="1" applyAlignment="1">
      <alignment horizontal="center" vertical="center" wrapText="1"/>
    </xf>
    <xf numFmtId="0" fontId="77" fillId="0" borderId="13" xfId="3" applyFont="1" applyBorder="1" applyAlignment="1">
      <alignment horizontal="center" vertical="center" wrapText="1"/>
    </xf>
    <xf numFmtId="0" fontId="77" fillId="0" borderId="15" xfId="3" applyFont="1" applyBorder="1" applyAlignment="1">
      <alignment horizontal="center" vertical="center" wrapText="1"/>
    </xf>
    <xf numFmtId="0" fontId="77" fillId="0" borderId="12" xfId="3" applyFont="1" applyBorder="1" applyAlignment="1">
      <alignment horizontal="center" vertical="center" wrapText="1"/>
    </xf>
    <xf numFmtId="0" fontId="22" fillId="0" borderId="0" xfId="6" applyFont="1" applyAlignment="1">
      <alignment horizontal="left" wrapText="1"/>
    </xf>
    <xf numFmtId="0" fontId="43" fillId="0" borderId="0" xfId="7" applyFont="1" applyAlignment="1" applyProtection="1">
      <alignment horizontal="center"/>
    </xf>
    <xf numFmtId="0" fontId="45" fillId="0" borderId="2" xfId="6" applyFont="1" applyBorder="1" applyAlignment="1">
      <alignment horizontal="center" vertical="center" wrapText="1"/>
    </xf>
    <xf numFmtId="0" fontId="45" fillId="0" borderId="6" xfId="6" applyFont="1" applyBorder="1" applyAlignment="1">
      <alignment horizontal="center" vertical="center" wrapText="1"/>
    </xf>
    <xf numFmtId="0" fontId="45" fillId="0" borderId="3" xfId="6" applyFont="1" applyBorder="1" applyAlignment="1">
      <alignment horizontal="center" wrapText="1"/>
    </xf>
    <xf numFmtId="0" fontId="45" fillId="0" borderId="5" xfId="6" applyFont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39" fillId="2" borderId="3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71" fillId="2" borderId="3" xfId="0" applyFont="1" applyFill="1" applyBorder="1" applyAlignment="1">
      <alignment horizontal="center"/>
    </xf>
    <xf numFmtId="0" fontId="71" fillId="2" borderId="5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2" borderId="3" xfId="3" applyFont="1" applyFill="1" applyBorder="1" applyAlignment="1">
      <alignment horizontal="center" wrapText="1"/>
    </xf>
    <xf numFmtId="0" fontId="23" fillId="2" borderId="4" xfId="3" applyFont="1" applyFill="1" applyBorder="1" applyAlignment="1">
      <alignment horizontal="center" wrapText="1"/>
    </xf>
    <xf numFmtId="0" fontId="23" fillId="2" borderId="5" xfId="3" applyFont="1" applyFill="1" applyBorder="1" applyAlignment="1">
      <alignment horizontal="center" wrapText="1"/>
    </xf>
    <xf numFmtId="49" fontId="23" fillId="2" borderId="3" xfId="5" applyNumberFormat="1" applyFont="1" applyFill="1" applyBorder="1" applyAlignment="1">
      <alignment horizontal="center" vertical="top" wrapText="1"/>
    </xf>
    <xf numFmtId="49" fontId="23" fillId="2" borderId="4" xfId="5" applyNumberFormat="1" applyFont="1" applyFill="1" applyBorder="1" applyAlignment="1">
      <alignment horizontal="center" vertical="top" wrapText="1"/>
    </xf>
    <xf numFmtId="49" fontId="23" fillId="2" borderId="5" xfId="5" applyNumberFormat="1" applyFont="1" applyFill="1" applyBorder="1" applyAlignment="1">
      <alignment horizontal="center" vertical="top" wrapText="1"/>
    </xf>
    <xf numFmtId="0" fontId="21" fillId="2" borderId="3" xfId="5" applyFont="1" applyFill="1" applyBorder="1" applyAlignment="1">
      <alignment horizontal="center" vertical="top" wrapText="1"/>
    </xf>
    <xf numFmtId="0" fontId="21" fillId="2" borderId="4" xfId="5" applyFont="1" applyFill="1" applyBorder="1" applyAlignment="1">
      <alignment horizontal="center" vertical="top" wrapText="1"/>
    </xf>
    <xf numFmtId="0" fontId="21" fillId="2" borderId="5" xfId="5" applyFont="1" applyFill="1" applyBorder="1" applyAlignment="1">
      <alignment horizontal="center" vertical="top" wrapText="1"/>
    </xf>
    <xf numFmtId="165" fontId="22" fillId="0" borderId="19" xfId="5" applyNumberFormat="1" applyFont="1" applyBorder="1" applyAlignment="1">
      <alignment horizontal="center"/>
    </xf>
    <xf numFmtId="0" fontId="21" fillId="0" borderId="0" xfId="5" applyFont="1" applyAlignment="1">
      <alignment horizontal="left"/>
    </xf>
    <xf numFmtId="0" fontId="25" fillId="0" borderId="0" xfId="5" applyFont="1" applyAlignment="1">
      <alignment horizontal="center"/>
    </xf>
    <xf numFmtId="0" fontId="26" fillId="2" borderId="2" xfId="5" applyFont="1" applyFill="1" applyBorder="1" applyAlignment="1">
      <alignment horizontal="center" vertical="top" wrapText="1"/>
    </xf>
    <xf numFmtId="0" fontId="26" fillId="2" borderId="9" xfId="5" applyFont="1" applyFill="1" applyBorder="1" applyAlignment="1">
      <alignment horizontal="center" vertical="top" wrapText="1"/>
    </xf>
    <xf numFmtId="0" fontId="26" fillId="2" borderId="6" xfId="5" applyFont="1" applyFill="1" applyBorder="1" applyAlignment="1">
      <alignment horizontal="center" vertical="top" wrapText="1"/>
    </xf>
    <xf numFmtId="0" fontId="27" fillId="2" borderId="2" xfId="5" applyFont="1" applyFill="1" applyBorder="1" applyAlignment="1">
      <alignment horizontal="center" vertical="center" wrapText="1"/>
    </xf>
    <xf numFmtId="0" fontId="27" fillId="2" borderId="9" xfId="5" applyFont="1" applyFill="1" applyBorder="1" applyAlignment="1">
      <alignment horizontal="center" vertical="center" wrapText="1"/>
    </xf>
    <xf numFmtId="0" fontId="27" fillId="2" borderId="6" xfId="5" applyFont="1" applyFill="1" applyBorder="1" applyAlignment="1">
      <alignment horizontal="center" vertical="center" wrapText="1"/>
    </xf>
    <xf numFmtId="0" fontId="28" fillId="2" borderId="8" xfId="5" applyFont="1" applyFill="1" applyBorder="1" applyAlignment="1">
      <alignment horizontal="center" vertical="center" wrapText="1"/>
    </xf>
    <xf numFmtId="0" fontId="28" fillId="0" borderId="8" xfId="5" applyFont="1" applyBorder="1" applyAlignment="1">
      <alignment horizontal="center" vertic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9" xfId="5" applyFont="1" applyBorder="1" applyAlignment="1">
      <alignment horizontal="center" vertical="center" wrapText="1"/>
    </xf>
    <xf numFmtId="0" fontId="29" fillId="0" borderId="6" xfId="5" applyFont="1" applyBorder="1" applyAlignment="1">
      <alignment horizontal="center" vertical="center" wrapText="1"/>
    </xf>
    <xf numFmtId="0" fontId="30" fillId="2" borderId="8" xfId="5" applyFont="1" applyFill="1" applyBorder="1" applyAlignment="1">
      <alignment horizontal="center" vertical="center" wrapText="1"/>
    </xf>
    <xf numFmtId="0" fontId="27" fillId="0" borderId="3" xfId="5" applyFont="1" applyBorder="1" applyAlignment="1">
      <alignment horizontal="center" wrapText="1"/>
    </xf>
    <xf numFmtId="0" fontId="27" fillId="0" borderId="5" xfId="5" applyFont="1" applyBorder="1" applyAlignment="1">
      <alignment horizontal="center" wrapText="1"/>
    </xf>
    <xf numFmtId="0" fontId="27" fillId="0" borderId="2" xfId="5" applyFont="1" applyBorder="1" applyAlignment="1">
      <alignment horizontal="center" vertical="center" wrapText="1"/>
    </xf>
    <xf numFmtId="0" fontId="27" fillId="0" borderId="9" xfId="5" applyFont="1" applyBorder="1" applyAlignment="1">
      <alignment horizontal="center" vertical="center" wrapText="1"/>
    </xf>
    <xf numFmtId="0" fontId="27" fillId="0" borderId="6" xfId="5" applyFont="1" applyBorder="1" applyAlignment="1">
      <alignment horizontal="center" vertical="center" wrapText="1"/>
    </xf>
    <xf numFmtId="0" fontId="27" fillId="2" borderId="18" xfId="5" applyFont="1" applyFill="1" applyBorder="1" applyAlignment="1">
      <alignment horizontal="center" vertical="center" wrapText="1"/>
    </xf>
    <xf numFmtId="0" fontId="27" fillId="2" borderId="7" xfId="5" applyFont="1" applyFill="1" applyBorder="1" applyAlignment="1">
      <alignment horizontal="center" vertical="center" wrapText="1"/>
    </xf>
    <xf numFmtId="0" fontId="27" fillId="2" borderId="8" xfId="5" applyFont="1" applyFill="1" applyBorder="1" applyAlignment="1">
      <alignment horizontal="center" vertical="center" wrapText="1"/>
    </xf>
    <xf numFmtId="0" fontId="27" fillId="2" borderId="3" xfId="5" applyFont="1" applyFill="1" applyBorder="1" applyAlignment="1">
      <alignment horizontal="center" wrapText="1"/>
    </xf>
    <xf numFmtId="0" fontId="27" fillId="2" borderId="4" xfId="5" applyFont="1" applyFill="1" applyBorder="1" applyAlignment="1">
      <alignment horizontal="center" wrapText="1"/>
    </xf>
    <xf numFmtId="0" fontId="26" fillId="2" borderId="2" xfId="3" applyNumberFormat="1" applyFont="1" applyFill="1" applyBorder="1" applyAlignment="1" applyProtection="1">
      <alignment horizontal="center" vertical="center" wrapText="1"/>
    </xf>
    <xf numFmtId="0" fontId="26" fillId="2" borderId="9" xfId="3" applyNumberFormat="1" applyFont="1" applyFill="1" applyBorder="1" applyAlignment="1" applyProtection="1">
      <alignment horizontal="center" vertical="center" wrapText="1"/>
    </xf>
    <xf numFmtId="0" fontId="26" fillId="2" borderId="6" xfId="3" applyNumberFormat="1" applyFont="1" applyFill="1" applyBorder="1" applyAlignment="1" applyProtection="1">
      <alignment horizontal="center" vertical="center" wrapText="1"/>
    </xf>
    <xf numFmtId="0" fontId="26" fillId="2" borderId="2" xfId="5" applyFont="1" applyFill="1" applyBorder="1" applyAlignment="1">
      <alignment horizontal="center" vertical="justify" wrapText="1"/>
    </xf>
    <xf numFmtId="0" fontId="26" fillId="2" borderId="9" xfId="5" applyFont="1" applyFill="1" applyBorder="1" applyAlignment="1">
      <alignment horizontal="center" vertical="justify" wrapText="1"/>
    </xf>
    <xf numFmtId="0" fontId="26" fillId="2" borderId="6" xfId="5" applyFont="1" applyFill="1" applyBorder="1" applyAlignment="1">
      <alignment horizontal="center" vertical="justify" wrapText="1"/>
    </xf>
    <xf numFmtId="0" fontId="66" fillId="4" borderId="23" xfId="3" applyFont="1" applyFill="1" applyBorder="1" applyAlignment="1">
      <alignment horizontal="center" vertical="center"/>
    </xf>
    <xf numFmtId="0" fontId="66" fillId="4" borderId="24" xfId="3" applyFont="1" applyFill="1" applyBorder="1" applyAlignment="1">
      <alignment horizontal="center" vertical="center"/>
    </xf>
    <xf numFmtId="0" fontId="17" fillId="2" borderId="17" xfId="3" applyFont="1" applyFill="1" applyBorder="1" applyAlignment="1">
      <alignment horizontal="center" vertical="center" wrapText="1"/>
    </xf>
    <xf numFmtId="0" fontId="17" fillId="2" borderId="25" xfId="3" applyFont="1" applyFill="1" applyBorder="1" applyAlignment="1">
      <alignment horizontal="center" vertical="center" wrapText="1"/>
    </xf>
    <xf numFmtId="0" fontId="17" fillId="2" borderId="13" xfId="3" applyFont="1" applyFill="1" applyBorder="1" applyAlignment="1">
      <alignment horizontal="center" vertical="center" wrapText="1"/>
    </xf>
    <xf numFmtId="0" fontId="15" fillId="2" borderId="17" xfId="3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49" fontId="15" fillId="2" borderId="17" xfId="3" applyNumberFormat="1" applyFont="1" applyFill="1" applyBorder="1" applyAlignment="1">
      <alignment horizontal="center" vertical="center"/>
    </xf>
    <xf numFmtId="49" fontId="15" fillId="2" borderId="25" xfId="3" applyNumberFormat="1" applyFont="1" applyFill="1" applyBorder="1" applyAlignment="1">
      <alignment horizontal="center" vertical="center"/>
    </xf>
    <xf numFmtId="49" fontId="15" fillId="2" borderId="13" xfId="3" applyNumberFormat="1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49" fontId="15" fillId="2" borderId="22" xfId="3" applyNumberFormat="1" applyFont="1" applyFill="1" applyBorder="1" applyAlignment="1">
      <alignment horizontal="center" vertical="center"/>
    </xf>
    <xf numFmtId="49" fontId="15" fillId="2" borderId="26" xfId="3" applyNumberFormat="1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0" fontId="7" fillId="2" borderId="24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3" fillId="2" borderId="31" xfId="3" applyFont="1" applyFill="1" applyBorder="1" applyAlignment="1">
      <alignment horizontal="center" vertical="top" wrapText="1"/>
    </xf>
    <xf numFmtId="0" fontId="23" fillId="2" borderId="14" xfId="3" applyFont="1" applyFill="1" applyBorder="1" applyAlignment="1">
      <alignment horizontal="center" vertical="top" wrapText="1"/>
    </xf>
    <xf numFmtId="0" fontId="18" fillId="4" borderId="32" xfId="3" applyFont="1" applyFill="1" applyBorder="1" applyAlignment="1">
      <alignment horizontal="center" vertical="center" wrapText="1"/>
    </xf>
    <xf numFmtId="0" fontId="18" fillId="4" borderId="13" xfId="3" applyFont="1" applyFill="1" applyBorder="1" applyAlignment="1">
      <alignment horizontal="center" vertical="center" wrapText="1"/>
    </xf>
    <xf numFmtId="0" fontId="65" fillId="2" borderId="17" xfId="5" applyFont="1" applyFill="1" applyBorder="1" applyAlignment="1">
      <alignment horizontal="center" vertical="center" wrapText="1"/>
    </xf>
    <xf numFmtId="0" fontId="65" fillId="2" borderId="25" xfId="5" applyFont="1" applyFill="1" applyBorder="1" applyAlignment="1">
      <alignment horizontal="center" vertical="center" wrapText="1"/>
    </xf>
    <xf numFmtId="0" fontId="65" fillId="2" borderId="13" xfId="5" applyFont="1" applyFill="1" applyBorder="1" applyAlignment="1">
      <alignment horizontal="center" vertical="center" wrapText="1"/>
    </xf>
    <xf numFmtId="0" fontId="24" fillId="0" borderId="15" xfId="3" applyFont="1" applyBorder="1" applyAlignment="1">
      <alignment horizontal="center"/>
    </xf>
    <xf numFmtId="0" fontId="24" fillId="0" borderId="16" xfId="3" applyFont="1" applyBorder="1" applyAlignment="1">
      <alignment horizontal="center"/>
    </xf>
    <xf numFmtId="0" fontId="24" fillId="0" borderId="12" xfId="3" applyFont="1" applyBorder="1" applyAlignment="1">
      <alignment horizontal="center"/>
    </xf>
    <xf numFmtId="0" fontId="65" fillId="2" borderId="17" xfId="5" applyFont="1" applyFill="1" applyBorder="1" applyAlignment="1">
      <alignment horizontal="center" vertical="top" wrapText="1"/>
    </xf>
    <xf numFmtId="0" fontId="65" fillId="2" borderId="13" xfId="5" applyFont="1" applyFill="1" applyBorder="1" applyAlignment="1">
      <alignment horizontal="center" vertical="top" wrapText="1"/>
    </xf>
    <xf numFmtId="0" fontId="15" fillId="0" borderId="0" xfId="3" applyAlignment="1">
      <alignment horizontal="left"/>
    </xf>
    <xf numFmtId="0" fontId="16" fillId="0" borderId="10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 wrapText="1"/>
    </xf>
    <xf numFmtId="0" fontId="18" fillId="0" borderId="16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/>
    </xf>
    <xf numFmtId="49" fontId="15" fillId="2" borderId="11" xfId="3" applyNumberFormat="1" applyFont="1" applyFill="1" applyBorder="1" applyAlignment="1">
      <alignment horizontal="center" vertical="center"/>
    </xf>
    <xf numFmtId="0" fontId="65" fillId="2" borderId="11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21" fillId="2" borderId="11" xfId="1" applyFont="1" applyFill="1" applyBorder="1" applyAlignment="1">
      <alignment horizontal="center" vertical="top" wrapText="1"/>
    </xf>
    <xf numFmtId="0" fontId="15" fillId="2" borderId="2" xfId="3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2" xfId="3" applyNumberFormat="1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15" fillId="2" borderId="3" xfId="3" applyFill="1" applyBorder="1" applyAlignment="1">
      <alignment horizontal="center"/>
    </xf>
    <xf numFmtId="0" fontId="15" fillId="2" borderId="4" xfId="3" applyFill="1" applyBorder="1" applyAlignment="1">
      <alignment horizontal="center"/>
    </xf>
    <xf numFmtId="0" fontId="15" fillId="2" borderId="5" xfId="3" applyFill="1" applyBorder="1" applyAlignment="1">
      <alignment horizontal="center"/>
    </xf>
    <xf numFmtId="0" fontId="38" fillId="0" borderId="8" xfId="3" applyFont="1" applyBorder="1" applyAlignment="1">
      <alignment horizontal="center"/>
    </xf>
    <xf numFmtId="0" fontId="23" fillId="2" borderId="2" xfId="1" applyFont="1" applyFill="1" applyBorder="1" applyAlignment="1">
      <alignment horizontal="center" vertical="top" wrapText="1"/>
    </xf>
    <xf numFmtId="0" fontId="23" fillId="2" borderId="6" xfId="1" applyFont="1" applyFill="1" applyBorder="1" applyAlignment="1">
      <alignment horizontal="center" vertical="top" wrapText="1"/>
    </xf>
    <xf numFmtId="164" fontId="66" fillId="2" borderId="2" xfId="3" applyNumberFormat="1" applyFont="1" applyFill="1" applyBorder="1" applyAlignment="1">
      <alignment horizontal="center" vertical="top" wrapText="1"/>
    </xf>
    <xf numFmtId="164" fontId="66" fillId="2" borderId="6" xfId="3" applyNumberFormat="1" applyFont="1" applyFill="1" applyBorder="1" applyAlignment="1">
      <alignment horizontal="center" vertical="top" wrapText="1"/>
    </xf>
    <xf numFmtId="164" fontId="15" fillId="2" borderId="8" xfId="3" applyNumberFormat="1" applyFill="1" applyBorder="1" applyAlignment="1">
      <alignment horizontal="center" vertical="center" wrapText="1"/>
    </xf>
    <xf numFmtId="0" fontId="69" fillId="2" borderId="2" xfId="5" applyFont="1" applyFill="1" applyBorder="1" applyAlignment="1">
      <alignment horizontal="center" vertical="center" wrapText="1"/>
    </xf>
    <xf numFmtId="0" fontId="69" fillId="2" borderId="6" xfId="5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top" wrapText="1"/>
    </xf>
    <xf numFmtId="0" fontId="21" fillId="2" borderId="6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164" fontId="15" fillId="2" borderId="6" xfId="3" applyNumberFormat="1" applyFill="1" applyBorder="1" applyAlignment="1">
      <alignment horizontal="center" vertical="top" wrapText="1"/>
    </xf>
    <xf numFmtId="0" fontId="21" fillId="2" borderId="8" xfId="3" applyFont="1" applyFill="1" applyBorder="1" applyAlignment="1">
      <alignment horizontal="center" vertical="center" wrapText="1"/>
    </xf>
    <xf numFmtId="0" fontId="67" fillId="0" borderId="1" xfId="3" applyFont="1" applyBorder="1" applyAlignment="1">
      <alignment horizontal="center"/>
    </xf>
    <xf numFmtId="0" fontId="68" fillId="0" borderId="8" xfId="3" applyFont="1" applyBorder="1" applyAlignment="1">
      <alignment horizontal="center" vertical="center" wrapText="1"/>
    </xf>
    <xf numFmtId="49" fontId="68" fillId="0" borderId="8" xfId="3" applyNumberFormat="1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tabSelected="1" topLeftCell="A7" workbookViewId="0">
      <selection activeCell="F6" sqref="F6"/>
    </sheetView>
  </sheetViews>
  <sheetFormatPr defaultRowHeight="12.75"/>
  <cols>
    <col min="1" max="1" width="25.140625" style="10" customWidth="1"/>
    <col min="2" max="2" width="30.42578125" style="10" customWidth="1"/>
    <col min="3" max="3" width="15.42578125" style="10" customWidth="1"/>
    <col min="4" max="4" width="15.5703125" style="10" customWidth="1"/>
    <col min="5" max="5" width="13" style="10" customWidth="1"/>
    <col min="6" max="6" width="16.140625" style="10" customWidth="1"/>
    <col min="7" max="256" width="9.140625" style="10"/>
    <col min="257" max="257" width="25.140625" style="10" customWidth="1"/>
    <col min="258" max="258" width="30.42578125" style="10" customWidth="1"/>
    <col min="259" max="259" width="11.28515625" style="10" customWidth="1"/>
    <col min="260" max="260" width="15.5703125" style="10" customWidth="1"/>
    <col min="261" max="261" width="13" style="10" customWidth="1"/>
    <col min="262" max="262" width="16.140625" style="10" customWidth="1"/>
    <col min="263" max="512" width="9.140625" style="10"/>
    <col min="513" max="513" width="25.140625" style="10" customWidth="1"/>
    <col min="514" max="514" width="30.42578125" style="10" customWidth="1"/>
    <col min="515" max="515" width="11.28515625" style="10" customWidth="1"/>
    <col min="516" max="516" width="15.5703125" style="10" customWidth="1"/>
    <col min="517" max="517" width="13" style="10" customWidth="1"/>
    <col min="518" max="518" width="16.140625" style="10" customWidth="1"/>
    <col min="519" max="768" width="9.140625" style="10"/>
    <col min="769" max="769" width="25.140625" style="10" customWidth="1"/>
    <col min="770" max="770" width="30.42578125" style="10" customWidth="1"/>
    <col min="771" max="771" width="11.28515625" style="10" customWidth="1"/>
    <col min="772" max="772" width="15.5703125" style="10" customWidth="1"/>
    <col min="773" max="773" width="13" style="10" customWidth="1"/>
    <col min="774" max="774" width="16.140625" style="10" customWidth="1"/>
    <col min="775" max="1024" width="9.140625" style="10"/>
    <col min="1025" max="1025" width="25.140625" style="10" customWidth="1"/>
    <col min="1026" max="1026" width="30.42578125" style="10" customWidth="1"/>
    <col min="1027" max="1027" width="11.28515625" style="10" customWidth="1"/>
    <col min="1028" max="1028" width="15.5703125" style="10" customWidth="1"/>
    <col min="1029" max="1029" width="13" style="10" customWidth="1"/>
    <col min="1030" max="1030" width="16.140625" style="10" customWidth="1"/>
    <col min="1031" max="1280" width="9.140625" style="10"/>
    <col min="1281" max="1281" width="25.140625" style="10" customWidth="1"/>
    <col min="1282" max="1282" width="30.42578125" style="10" customWidth="1"/>
    <col min="1283" max="1283" width="11.28515625" style="10" customWidth="1"/>
    <col min="1284" max="1284" width="15.5703125" style="10" customWidth="1"/>
    <col min="1285" max="1285" width="13" style="10" customWidth="1"/>
    <col min="1286" max="1286" width="16.140625" style="10" customWidth="1"/>
    <col min="1287" max="1536" width="9.140625" style="10"/>
    <col min="1537" max="1537" width="25.140625" style="10" customWidth="1"/>
    <col min="1538" max="1538" width="30.42578125" style="10" customWidth="1"/>
    <col min="1539" max="1539" width="11.28515625" style="10" customWidth="1"/>
    <col min="1540" max="1540" width="15.5703125" style="10" customWidth="1"/>
    <col min="1541" max="1541" width="13" style="10" customWidth="1"/>
    <col min="1542" max="1542" width="16.140625" style="10" customWidth="1"/>
    <col min="1543" max="1792" width="9.140625" style="10"/>
    <col min="1793" max="1793" width="25.140625" style="10" customWidth="1"/>
    <col min="1794" max="1794" width="30.42578125" style="10" customWidth="1"/>
    <col min="1795" max="1795" width="11.28515625" style="10" customWidth="1"/>
    <col min="1796" max="1796" width="15.5703125" style="10" customWidth="1"/>
    <col min="1797" max="1797" width="13" style="10" customWidth="1"/>
    <col min="1798" max="1798" width="16.140625" style="10" customWidth="1"/>
    <col min="1799" max="2048" width="9.140625" style="10"/>
    <col min="2049" max="2049" width="25.140625" style="10" customWidth="1"/>
    <col min="2050" max="2050" width="30.42578125" style="10" customWidth="1"/>
    <col min="2051" max="2051" width="11.28515625" style="10" customWidth="1"/>
    <col min="2052" max="2052" width="15.5703125" style="10" customWidth="1"/>
    <col min="2053" max="2053" width="13" style="10" customWidth="1"/>
    <col min="2054" max="2054" width="16.140625" style="10" customWidth="1"/>
    <col min="2055" max="2304" width="9.140625" style="10"/>
    <col min="2305" max="2305" width="25.140625" style="10" customWidth="1"/>
    <col min="2306" max="2306" width="30.42578125" style="10" customWidth="1"/>
    <col min="2307" max="2307" width="11.28515625" style="10" customWidth="1"/>
    <col min="2308" max="2308" width="15.5703125" style="10" customWidth="1"/>
    <col min="2309" max="2309" width="13" style="10" customWidth="1"/>
    <col min="2310" max="2310" width="16.140625" style="10" customWidth="1"/>
    <col min="2311" max="2560" width="9.140625" style="10"/>
    <col min="2561" max="2561" width="25.140625" style="10" customWidth="1"/>
    <col min="2562" max="2562" width="30.42578125" style="10" customWidth="1"/>
    <col min="2563" max="2563" width="11.28515625" style="10" customWidth="1"/>
    <col min="2564" max="2564" width="15.5703125" style="10" customWidth="1"/>
    <col min="2565" max="2565" width="13" style="10" customWidth="1"/>
    <col min="2566" max="2566" width="16.140625" style="10" customWidth="1"/>
    <col min="2567" max="2816" width="9.140625" style="10"/>
    <col min="2817" max="2817" width="25.140625" style="10" customWidth="1"/>
    <col min="2818" max="2818" width="30.42578125" style="10" customWidth="1"/>
    <col min="2819" max="2819" width="11.28515625" style="10" customWidth="1"/>
    <col min="2820" max="2820" width="15.5703125" style="10" customWidth="1"/>
    <col min="2821" max="2821" width="13" style="10" customWidth="1"/>
    <col min="2822" max="2822" width="16.140625" style="10" customWidth="1"/>
    <col min="2823" max="3072" width="9.140625" style="10"/>
    <col min="3073" max="3073" width="25.140625" style="10" customWidth="1"/>
    <col min="3074" max="3074" width="30.42578125" style="10" customWidth="1"/>
    <col min="3075" max="3075" width="11.28515625" style="10" customWidth="1"/>
    <col min="3076" max="3076" width="15.5703125" style="10" customWidth="1"/>
    <col min="3077" max="3077" width="13" style="10" customWidth="1"/>
    <col min="3078" max="3078" width="16.140625" style="10" customWidth="1"/>
    <col min="3079" max="3328" width="9.140625" style="10"/>
    <col min="3329" max="3329" width="25.140625" style="10" customWidth="1"/>
    <col min="3330" max="3330" width="30.42578125" style="10" customWidth="1"/>
    <col min="3331" max="3331" width="11.28515625" style="10" customWidth="1"/>
    <col min="3332" max="3332" width="15.5703125" style="10" customWidth="1"/>
    <col min="3333" max="3333" width="13" style="10" customWidth="1"/>
    <col min="3334" max="3334" width="16.140625" style="10" customWidth="1"/>
    <col min="3335" max="3584" width="9.140625" style="10"/>
    <col min="3585" max="3585" width="25.140625" style="10" customWidth="1"/>
    <col min="3586" max="3586" width="30.42578125" style="10" customWidth="1"/>
    <col min="3587" max="3587" width="11.28515625" style="10" customWidth="1"/>
    <col min="3588" max="3588" width="15.5703125" style="10" customWidth="1"/>
    <col min="3589" max="3589" width="13" style="10" customWidth="1"/>
    <col min="3590" max="3590" width="16.140625" style="10" customWidth="1"/>
    <col min="3591" max="3840" width="9.140625" style="10"/>
    <col min="3841" max="3841" width="25.140625" style="10" customWidth="1"/>
    <col min="3842" max="3842" width="30.42578125" style="10" customWidth="1"/>
    <col min="3843" max="3843" width="11.28515625" style="10" customWidth="1"/>
    <col min="3844" max="3844" width="15.5703125" style="10" customWidth="1"/>
    <col min="3845" max="3845" width="13" style="10" customWidth="1"/>
    <col min="3846" max="3846" width="16.140625" style="10" customWidth="1"/>
    <col min="3847" max="4096" width="9.140625" style="10"/>
    <col min="4097" max="4097" width="25.140625" style="10" customWidth="1"/>
    <col min="4098" max="4098" width="30.42578125" style="10" customWidth="1"/>
    <col min="4099" max="4099" width="11.28515625" style="10" customWidth="1"/>
    <col min="4100" max="4100" width="15.5703125" style="10" customWidth="1"/>
    <col min="4101" max="4101" width="13" style="10" customWidth="1"/>
    <col min="4102" max="4102" width="16.140625" style="10" customWidth="1"/>
    <col min="4103" max="4352" width="9.140625" style="10"/>
    <col min="4353" max="4353" width="25.140625" style="10" customWidth="1"/>
    <col min="4354" max="4354" width="30.42578125" style="10" customWidth="1"/>
    <col min="4355" max="4355" width="11.28515625" style="10" customWidth="1"/>
    <col min="4356" max="4356" width="15.5703125" style="10" customWidth="1"/>
    <col min="4357" max="4357" width="13" style="10" customWidth="1"/>
    <col min="4358" max="4358" width="16.140625" style="10" customWidth="1"/>
    <col min="4359" max="4608" width="9.140625" style="10"/>
    <col min="4609" max="4609" width="25.140625" style="10" customWidth="1"/>
    <col min="4610" max="4610" width="30.42578125" style="10" customWidth="1"/>
    <col min="4611" max="4611" width="11.28515625" style="10" customWidth="1"/>
    <col min="4612" max="4612" width="15.5703125" style="10" customWidth="1"/>
    <col min="4613" max="4613" width="13" style="10" customWidth="1"/>
    <col min="4614" max="4614" width="16.140625" style="10" customWidth="1"/>
    <col min="4615" max="4864" width="9.140625" style="10"/>
    <col min="4865" max="4865" width="25.140625" style="10" customWidth="1"/>
    <col min="4866" max="4866" width="30.42578125" style="10" customWidth="1"/>
    <col min="4867" max="4867" width="11.28515625" style="10" customWidth="1"/>
    <col min="4868" max="4868" width="15.5703125" style="10" customWidth="1"/>
    <col min="4869" max="4869" width="13" style="10" customWidth="1"/>
    <col min="4870" max="4870" width="16.140625" style="10" customWidth="1"/>
    <col min="4871" max="5120" width="9.140625" style="10"/>
    <col min="5121" max="5121" width="25.140625" style="10" customWidth="1"/>
    <col min="5122" max="5122" width="30.42578125" style="10" customWidth="1"/>
    <col min="5123" max="5123" width="11.28515625" style="10" customWidth="1"/>
    <col min="5124" max="5124" width="15.5703125" style="10" customWidth="1"/>
    <col min="5125" max="5125" width="13" style="10" customWidth="1"/>
    <col min="5126" max="5126" width="16.140625" style="10" customWidth="1"/>
    <col min="5127" max="5376" width="9.140625" style="10"/>
    <col min="5377" max="5377" width="25.140625" style="10" customWidth="1"/>
    <col min="5378" max="5378" width="30.42578125" style="10" customWidth="1"/>
    <col min="5379" max="5379" width="11.28515625" style="10" customWidth="1"/>
    <col min="5380" max="5380" width="15.5703125" style="10" customWidth="1"/>
    <col min="5381" max="5381" width="13" style="10" customWidth="1"/>
    <col min="5382" max="5382" width="16.140625" style="10" customWidth="1"/>
    <col min="5383" max="5632" width="9.140625" style="10"/>
    <col min="5633" max="5633" width="25.140625" style="10" customWidth="1"/>
    <col min="5634" max="5634" width="30.42578125" style="10" customWidth="1"/>
    <col min="5635" max="5635" width="11.28515625" style="10" customWidth="1"/>
    <col min="5636" max="5636" width="15.5703125" style="10" customWidth="1"/>
    <col min="5637" max="5637" width="13" style="10" customWidth="1"/>
    <col min="5638" max="5638" width="16.140625" style="10" customWidth="1"/>
    <col min="5639" max="5888" width="9.140625" style="10"/>
    <col min="5889" max="5889" width="25.140625" style="10" customWidth="1"/>
    <col min="5890" max="5890" width="30.42578125" style="10" customWidth="1"/>
    <col min="5891" max="5891" width="11.28515625" style="10" customWidth="1"/>
    <col min="5892" max="5892" width="15.5703125" style="10" customWidth="1"/>
    <col min="5893" max="5893" width="13" style="10" customWidth="1"/>
    <col min="5894" max="5894" width="16.140625" style="10" customWidth="1"/>
    <col min="5895" max="6144" width="9.140625" style="10"/>
    <col min="6145" max="6145" width="25.140625" style="10" customWidth="1"/>
    <col min="6146" max="6146" width="30.42578125" style="10" customWidth="1"/>
    <col min="6147" max="6147" width="11.28515625" style="10" customWidth="1"/>
    <col min="6148" max="6148" width="15.5703125" style="10" customWidth="1"/>
    <col min="6149" max="6149" width="13" style="10" customWidth="1"/>
    <col min="6150" max="6150" width="16.140625" style="10" customWidth="1"/>
    <col min="6151" max="6400" width="9.140625" style="10"/>
    <col min="6401" max="6401" width="25.140625" style="10" customWidth="1"/>
    <col min="6402" max="6402" width="30.42578125" style="10" customWidth="1"/>
    <col min="6403" max="6403" width="11.28515625" style="10" customWidth="1"/>
    <col min="6404" max="6404" width="15.5703125" style="10" customWidth="1"/>
    <col min="6405" max="6405" width="13" style="10" customWidth="1"/>
    <col min="6406" max="6406" width="16.140625" style="10" customWidth="1"/>
    <col min="6407" max="6656" width="9.140625" style="10"/>
    <col min="6657" max="6657" width="25.140625" style="10" customWidth="1"/>
    <col min="6658" max="6658" width="30.42578125" style="10" customWidth="1"/>
    <col min="6659" max="6659" width="11.28515625" style="10" customWidth="1"/>
    <col min="6660" max="6660" width="15.5703125" style="10" customWidth="1"/>
    <col min="6661" max="6661" width="13" style="10" customWidth="1"/>
    <col min="6662" max="6662" width="16.140625" style="10" customWidth="1"/>
    <col min="6663" max="6912" width="9.140625" style="10"/>
    <col min="6913" max="6913" width="25.140625" style="10" customWidth="1"/>
    <col min="6914" max="6914" width="30.42578125" style="10" customWidth="1"/>
    <col min="6915" max="6915" width="11.28515625" style="10" customWidth="1"/>
    <col min="6916" max="6916" width="15.5703125" style="10" customWidth="1"/>
    <col min="6917" max="6917" width="13" style="10" customWidth="1"/>
    <col min="6918" max="6918" width="16.140625" style="10" customWidth="1"/>
    <col min="6919" max="7168" width="9.140625" style="10"/>
    <col min="7169" max="7169" width="25.140625" style="10" customWidth="1"/>
    <col min="7170" max="7170" width="30.42578125" style="10" customWidth="1"/>
    <col min="7171" max="7171" width="11.28515625" style="10" customWidth="1"/>
    <col min="7172" max="7172" width="15.5703125" style="10" customWidth="1"/>
    <col min="7173" max="7173" width="13" style="10" customWidth="1"/>
    <col min="7174" max="7174" width="16.140625" style="10" customWidth="1"/>
    <col min="7175" max="7424" width="9.140625" style="10"/>
    <col min="7425" max="7425" width="25.140625" style="10" customWidth="1"/>
    <col min="7426" max="7426" width="30.42578125" style="10" customWidth="1"/>
    <col min="7427" max="7427" width="11.28515625" style="10" customWidth="1"/>
    <col min="7428" max="7428" width="15.5703125" style="10" customWidth="1"/>
    <col min="7429" max="7429" width="13" style="10" customWidth="1"/>
    <col min="7430" max="7430" width="16.140625" style="10" customWidth="1"/>
    <col min="7431" max="7680" width="9.140625" style="10"/>
    <col min="7681" max="7681" width="25.140625" style="10" customWidth="1"/>
    <col min="7682" max="7682" width="30.42578125" style="10" customWidth="1"/>
    <col min="7683" max="7683" width="11.28515625" style="10" customWidth="1"/>
    <col min="7684" max="7684" width="15.5703125" style="10" customWidth="1"/>
    <col min="7685" max="7685" width="13" style="10" customWidth="1"/>
    <col min="7686" max="7686" width="16.140625" style="10" customWidth="1"/>
    <col min="7687" max="7936" width="9.140625" style="10"/>
    <col min="7937" max="7937" width="25.140625" style="10" customWidth="1"/>
    <col min="7938" max="7938" width="30.42578125" style="10" customWidth="1"/>
    <col min="7939" max="7939" width="11.28515625" style="10" customWidth="1"/>
    <col min="7940" max="7940" width="15.5703125" style="10" customWidth="1"/>
    <col min="7941" max="7941" width="13" style="10" customWidth="1"/>
    <col min="7942" max="7942" width="16.140625" style="10" customWidth="1"/>
    <col min="7943" max="8192" width="9.140625" style="10"/>
    <col min="8193" max="8193" width="25.140625" style="10" customWidth="1"/>
    <col min="8194" max="8194" width="30.42578125" style="10" customWidth="1"/>
    <col min="8195" max="8195" width="11.28515625" style="10" customWidth="1"/>
    <col min="8196" max="8196" width="15.5703125" style="10" customWidth="1"/>
    <col min="8197" max="8197" width="13" style="10" customWidth="1"/>
    <col min="8198" max="8198" width="16.140625" style="10" customWidth="1"/>
    <col min="8199" max="8448" width="9.140625" style="10"/>
    <col min="8449" max="8449" width="25.140625" style="10" customWidth="1"/>
    <col min="8450" max="8450" width="30.42578125" style="10" customWidth="1"/>
    <col min="8451" max="8451" width="11.28515625" style="10" customWidth="1"/>
    <col min="8452" max="8452" width="15.5703125" style="10" customWidth="1"/>
    <col min="8453" max="8453" width="13" style="10" customWidth="1"/>
    <col min="8454" max="8454" width="16.140625" style="10" customWidth="1"/>
    <col min="8455" max="8704" width="9.140625" style="10"/>
    <col min="8705" max="8705" width="25.140625" style="10" customWidth="1"/>
    <col min="8706" max="8706" width="30.42578125" style="10" customWidth="1"/>
    <col min="8707" max="8707" width="11.28515625" style="10" customWidth="1"/>
    <col min="8708" max="8708" width="15.5703125" style="10" customWidth="1"/>
    <col min="8709" max="8709" width="13" style="10" customWidth="1"/>
    <col min="8710" max="8710" width="16.140625" style="10" customWidth="1"/>
    <col min="8711" max="8960" width="9.140625" style="10"/>
    <col min="8961" max="8961" width="25.140625" style="10" customWidth="1"/>
    <col min="8962" max="8962" width="30.42578125" style="10" customWidth="1"/>
    <col min="8963" max="8963" width="11.28515625" style="10" customWidth="1"/>
    <col min="8964" max="8964" width="15.5703125" style="10" customWidth="1"/>
    <col min="8965" max="8965" width="13" style="10" customWidth="1"/>
    <col min="8966" max="8966" width="16.140625" style="10" customWidth="1"/>
    <col min="8967" max="9216" width="9.140625" style="10"/>
    <col min="9217" max="9217" width="25.140625" style="10" customWidth="1"/>
    <col min="9218" max="9218" width="30.42578125" style="10" customWidth="1"/>
    <col min="9219" max="9219" width="11.28515625" style="10" customWidth="1"/>
    <col min="9220" max="9220" width="15.5703125" style="10" customWidth="1"/>
    <col min="9221" max="9221" width="13" style="10" customWidth="1"/>
    <col min="9222" max="9222" width="16.140625" style="10" customWidth="1"/>
    <col min="9223" max="9472" width="9.140625" style="10"/>
    <col min="9473" max="9473" width="25.140625" style="10" customWidth="1"/>
    <col min="9474" max="9474" width="30.42578125" style="10" customWidth="1"/>
    <col min="9475" max="9475" width="11.28515625" style="10" customWidth="1"/>
    <col min="9476" max="9476" width="15.5703125" style="10" customWidth="1"/>
    <col min="9477" max="9477" width="13" style="10" customWidth="1"/>
    <col min="9478" max="9478" width="16.140625" style="10" customWidth="1"/>
    <col min="9479" max="9728" width="9.140625" style="10"/>
    <col min="9729" max="9729" width="25.140625" style="10" customWidth="1"/>
    <col min="9730" max="9730" width="30.42578125" style="10" customWidth="1"/>
    <col min="9731" max="9731" width="11.28515625" style="10" customWidth="1"/>
    <col min="9732" max="9732" width="15.5703125" style="10" customWidth="1"/>
    <col min="9733" max="9733" width="13" style="10" customWidth="1"/>
    <col min="9734" max="9734" width="16.140625" style="10" customWidth="1"/>
    <col min="9735" max="9984" width="9.140625" style="10"/>
    <col min="9985" max="9985" width="25.140625" style="10" customWidth="1"/>
    <col min="9986" max="9986" width="30.42578125" style="10" customWidth="1"/>
    <col min="9987" max="9987" width="11.28515625" style="10" customWidth="1"/>
    <col min="9988" max="9988" width="15.5703125" style="10" customWidth="1"/>
    <col min="9989" max="9989" width="13" style="10" customWidth="1"/>
    <col min="9990" max="9990" width="16.140625" style="10" customWidth="1"/>
    <col min="9991" max="10240" width="9.140625" style="10"/>
    <col min="10241" max="10241" width="25.140625" style="10" customWidth="1"/>
    <col min="10242" max="10242" width="30.42578125" style="10" customWidth="1"/>
    <col min="10243" max="10243" width="11.28515625" style="10" customWidth="1"/>
    <col min="10244" max="10244" width="15.5703125" style="10" customWidth="1"/>
    <col min="10245" max="10245" width="13" style="10" customWidth="1"/>
    <col min="10246" max="10246" width="16.140625" style="10" customWidth="1"/>
    <col min="10247" max="10496" width="9.140625" style="10"/>
    <col min="10497" max="10497" width="25.140625" style="10" customWidth="1"/>
    <col min="10498" max="10498" width="30.42578125" style="10" customWidth="1"/>
    <col min="10499" max="10499" width="11.28515625" style="10" customWidth="1"/>
    <col min="10500" max="10500" width="15.5703125" style="10" customWidth="1"/>
    <col min="10501" max="10501" width="13" style="10" customWidth="1"/>
    <col min="10502" max="10502" width="16.140625" style="10" customWidth="1"/>
    <col min="10503" max="10752" width="9.140625" style="10"/>
    <col min="10753" max="10753" width="25.140625" style="10" customWidth="1"/>
    <col min="10754" max="10754" width="30.42578125" style="10" customWidth="1"/>
    <col min="10755" max="10755" width="11.28515625" style="10" customWidth="1"/>
    <col min="10756" max="10756" width="15.5703125" style="10" customWidth="1"/>
    <col min="10757" max="10757" width="13" style="10" customWidth="1"/>
    <col min="10758" max="10758" width="16.140625" style="10" customWidth="1"/>
    <col min="10759" max="11008" width="9.140625" style="10"/>
    <col min="11009" max="11009" width="25.140625" style="10" customWidth="1"/>
    <col min="11010" max="11010" width="30.42578125" style="10" customWidth="1"/>
    <col min="11011" max="11011" width="11.28515625" style="10" customWidth="1"/>
    <col min="11012" max="11012" width="15.5703125" style="10" customWidth="1"/>
    <col min="11013" max="11013" width="13" style="10" customWidth="1"/>
    <col min="11014" max="11014" width="16.140625" style="10" customWidth="1"/>
    <col min="11015" max="11264" width="9.140625" style="10"/>
    <col min="11265" max="11265" width="25.140625" style="10" customWidth="1"/>
    <col min="11266" max="11266" width="30.42578125" style="10" customWidth="1"/>
    <col min="11267" max="11267" width="11.28515625" style="10" customWidth="1"/>
    <col min="11268" max="11268" width="15.5703125" style="10" customWidth="1"/>
    <col min="11269" max="11269" width="13" style="10" customWidth="1"/>
    <col min="11270" max="11270" width="16.140625" style="10" customWidth="1"/>
    <col min="11271" max="11520" width="9.140625" style="10"/>
    <col min="11521" max="11521" width="25.140625" style="10" customWidth="1"/>
    <col min="11522" max="11522" width="30.42578125" style="10" customWidth="1"/>
    <col min="11523" max="11523" width="11.28515625" style="10" customWidth="1"/>
    <col min="11524" max="11524" width="15.5703125" style="10" customWidth="1"/>
    <col min="11525" max="11525" width="13" style="10" customWidth="1"/>
    <col min="11526" max="11526" width="16.140625" style="10" customWidth="1"/>
    <col min="11527" max="11776" width="9.140625" style="10"/>
    <col min="11777" max="11777" width="25.140625" style="10" customWidth="1"/>
    <col min="11778" max="11778" width="30.42578125" style="10" customWidth="1"/>
    <col min="11779" max="11779" width="11.28515625" style="10" customWidth="1"/>
    <col min="11780" max="11780" width="15.5703125" style="10" customWidth="1"/>
    <col min="11781" max="11781" width="13" style="10" customWidth="1"/>
    <col min="11782" max="11782" width="16.140625" style="10" customWidth="1"/>
    <col min="11783" max="12032" width="9.140625" style="10"/>
    <col min="12033" max="12033" width="25.140625" style="10" customWidth="1"/>
    <col min="12034" max="12034" width="30.42578125" style="10" customWidth="1"/>
    <col min="12035" max="12035" width="11.28515625" style="10" customWidth="1"/>
    <col min="12036" max="12036" width="15.5703125" style="10" customWidth="1"/>
    <col min="12037" max="12037" width="13" style="10" customWidth="1"/>
    <col min="12038" max="12038" width="16.140625" style="10" customWidth="1"/>
    <col min="12039" max="12288" width="9.140625" style="10"/>
    <col min="12289" max="12289" width="25.140625" style="10" customWidth="1"/>
    <col min="12290" max="12290" width="30.42578125" style="10" customWidth="1"/>
    <col min="12291" max="12291" width="11.28515625" style="10" customWidth="1"/>
    <col min="12292" max="12292" width="15.5703125" style="10" customWidth="1"/>
    <col min="12293" max="12293" width="13" style="10" customWidth="1"/>
    <col min="12294" max="12294" width="16.140625" style="10" customWidth="1"/>
    <col min="12295" max="12544" width="9.140625" style="10"/>
    <col min="12545" max="12545" width="25.140625" style="10" customWidth="1"/>
    <col min="12546" max="12546" width="30.42578125" style="10" customWidth="1"/>
    <col min="12547" max="12547" width="11.28515625" style="10" customWidth="1"/>
    <col min="12548" max="12548" width="15.5703125" style="10" customWidth="1"/>
    <col min="12549" max="12549" width="13" style="10" customWidth="1"/>
    <col min="12550" max="12550" width="16.140625" style="10" customWidth="1"/>
    <col min="12551" max="12800" width="9.140625" style="10"/>
    <col min="12801" max="12801" width="25.140625" style="10" customWidth="1"/>
    <col min="12802" max="12802" width="30.42578125" style="10" customWidth="1"/>
    <col min="12803" max="12803" width="11.28515625" style="10" customWidth="1"/>
    <col min="12804" max="12804" width="15.5703125" style="10" customWidth="1"/>
    <col min="12805" max="12805" width="13" style="10" customWidth="1"/>
    <col min="12806" max="12806" width="16.140625" style="10" customWidth="1"/>
    <col min="12807" max="13056" width="9.140625" style="10"/>
    <col min="13057" max="13057" width="25.140625" style="10" customWidth="1"/>
    <col min="13058" max="13058" width="30.42578125" style="10" customWidth="1"/>
    <col min="13059" max="13059" width="11.28515625" style="10" customWidth="1"/>
    <col min="13060" max="13060" width="15.5703125" style="10" customWidth="1"/>
    <col min="13061" max="13061" width="13" style="10" customWidth="1"/>
    <col min="13062" max="13062" width="16.140625" style="10" customWidth="1"/>
    <col min="13063" max="13312" width="9.140625" style="10"/>
    <col min="13313" max="13313" width="25.140625" style="10" customWidth="1"/>
    <col min="13314" max="13314" width="30.42578125" style="10" customWidth="1"/>
    <col min="13315" max="13315" width="11.28515625" style="10" customWidth="1"/>
    <col min="13316" max="13316" width="15.5703125" style="10" customWidth="1"/>
    <col min="13317" max="13317" width="13" style="10" customWidth="1"/>
    <col min="13318" max="13318" width="16.140625" style="10" customWidth="1"/>
    <col min="13319" max="13568" width="9.140625" style="10"/>
    <col min="13569" max="13569" width="25.140625" style="10" customWidth="1"/>
    <col min="13570" max="13570" width="30.42578125" style="10" customWidth="1"/>
    <col min="13571" max="13571" width="11.28515625" style="10" customWidth="1"/>
    <col min="13572" max="13572" width="15.5703125" style="10" customWidth="1"/>
    <col min="13573" max="13573" width="13" style="10" customWidth="1"/>
    <col min="13574" max="13574" width="16.140625" style="10" customWidth="1"/>
    <col min="13575" max="13824" width="9.140625" style="10"/>
    <col min="13825" max="13825" width="25.140625" style="10" customWidth="1"/>
    <col min="13826" max="13826" width="30.42578125" style="10" customWidth="1"/>
    <col min="13827" max="13827" width="11.28515625" style="10" customWidth="1"/>
    <col min="13828" max="13828" width="15.5703125" style="10" customWidth="1"/>
    <col min="13829" max="13829" width="13" style="10" customWidth="1"/>
    <col min="13830" max="13830" width="16.140625" style="10" customWidth="1"/>
    <col min="13831" max="14080" width="9.140625" style="10"/>
    <col min="14081" max="14081" width="25.140625" style="10" customWidth="1"/>
    <col min="14082" max="14082" width="30.42578125" style="10" customWidth="1"/>
    <col min="14083" max="14083" width="11.28515625" style="10" customWidth="1"/>
    <col min="14084" max="14084" width="15.5703125" style="10" customWidth="1"/>
    <col min="14085" max="14085" width="13" style="10" customWidth="1"/>
    <col min="14086" max="14086" width="16.140625" style="10" customWidth="1"/>
    <col min="14087" max="14336" width="9.140625" style="10"/>
    <col min="14337" max="14337" width="25.140625" style="10" customWidth="1"/>
    <col min="14338" max="14338" width="30.42578125" style="10" customWidth="1"/>
    <col min="14339" max="14339" width="11.28515625" style="10" customWidth="1"/>
    <col min="14340" max="14340" width="15.5703125" style="10" customWidth="1"/>
    <col min="14341" max="14341" width="13" style="10" customWidth="1"/>
    <col min="14342" max="14342" width="16.140625" style="10" customWidth="1"/>
    <col min="14343" max="14592" width="9.140625" style="10"/>
    <col min="14593" max="14593" width="25.140625" style="10" customWidth="1"/>
    <col min="14594" max="14594" width="30.42578125" style="10" customWidth="1"/>
    <col min="14595" max="14595" width="11.28515625" style="10" customWidth="1"/>
    <col min="14596" max="14596" width="15.5703125" style="10" customWidth="1"/>
    <col min="14597" max="14597" width="13" style="10" customWidth="1"/>
    <col min="14598" max="14598" width="16.140625" style="10" customWidth="1"/>
    <col min="14599" max="14848" width="9.140625" style="10"/>
    <col min="14849" max="14849" width="25.140625" style="10" customWidth="1"/>
    <col min="14850" max="14850" width="30.42578125" style="10" customWidth="1"/>
    <col min="14851" max="14851" width="11.28515625" style="10" customWidth="1"/>
    <col min="14852" max="14852" width="15.5703125" style="10" customWidth="1"/>
    <col min="14853" max="14853" width="13" style="10" customWidth="1"/>
    <col min="14854" max="14854" width="16.140625" style="10" customWidth="1"/>
    <col min="14855" max="15104" width="9.140625" style="10"/>
    <col min="15105" max="15105" width="25.140625" style="10" customWidth="1"/>
    <col min="15106" max="15106" width="30.42578125" style="10" customWidth="1"/>
    <col min="15107" max="15107" width="11.28515625" style="10" customWidth="1"/>
    <col min="15108" max="15108" width="15.5703125" style="10" customWidth="1"/>
    <col min="15109" max="15109" width="13" style="10" customWidth="1"/>
    <col min="15110" max="15110" width="16.140625" style="10" customWidth="1"/>
    <col min="15111" max="15360" width="9.140625" style="10"/>
    <col min="15361" max="15361" width="25.140625" style="10" customWidth="1"/>
    <col min="15362" max="15362" width="30.42578125" style="10" customWidth="1"/>
    <col min="15363" max="15363" width="11.28515625" style="10" customWidth="1"/>
    <col min="15364" max="15364" width="15.5703125" style="10" customWidth="1"/>
    <col min="15365" max="15365" width="13" style="10" customWidth="1"/>
    <col min="15366" max="15366" width="16.140625" style="10" customWidth="1"/>
    <col min="15367" max="15616" width="9.140625" style="10"/>
    <col min="15617" max="15617" width="25.140625" style="10" customWidth="1"/>
    <col min="15618" max="15618" width="30.42578125" style="10" customWidth="1"/>
    <col min="15619" max="15619" width="11.28515625" style="10" customWidth="1"/>
    <col min="15620" max="15620" width="15.5703125" style="10" customWidth="1"/>
    <col min="15621" max="15621" width="13" style="10" customWidth="1"/>
    <col min="15622" max="15622" width="16.140625" style="10" customWidth="1"/>
    <col min="15623" max="15872" width="9.140625" style="10"/>
    <col min="15873" max="15873" width="25.140625" style="10" customWidth="1"/>
    <col min="15874" max="15874" width="30.42578125" style="10" customWidth="1"/>
    <col min="15875" max="15875" width="11.28515625" style="10" customWidth="1"/>
    <col min="15876" max="15876" width="15.5703125" style="10" customWidth="1"/>
    <col min="15877" max="15877" width="13" style="10" customWidth="1"/>
    <col min="15878" max="15878" width="16.140625" style="10" customWidth="1"/>
    <col min="15879" max="16128" width="9.140625" style="10"/>
    <col min="16129" max="16129" width="25.140625" style="10" customWidth="1"/>
    <col min="16130" max="16130" width="30.42578125" style="10" customWidth="1"/>
    <col min="16131" max="16131" width="11.28515625" style="10" customWidth="1"/>
    <col min="16132" max="16132" width="15.5703125" style="10" customWidth="1"/>
    <col min="16133" max="16133" width="13" style="10" customWidth="1"/>
    <col min="16134" max="16134" width="16.140625" style="10" customWidth="1"/>
    <col min="16135" max="16384" width="9.140625" style="10"/>
  </cols>
  <sheetData>
    <row r="2" spans="1:6" ht="18.75">
      <c r="A2" s="272"/>
      <c r="D2" s="172" t="s">
        <v>327</v>
      </c>
      <c r="E2" s="22"/>
      <c r="F2" s="22"/>
    </row>
    <row r="3" spans="1:6" ht="15.75">
      <c r="A3" s="272"/>
      <c r="D3" s="283" t="s">
        <v>1</v>
      </c>
      <c r="E3" s="283"/>
      <c r="F3" s="283"/>
    </row>
    <row r="4" spans="1:6" ht="18.75">
      <c r="A4" s="272"/>
      <c r="D4" s="273" t="s">
        <v>183</v>
      </c>
      <c r="E4" s="81"/>
      <c r="F4" s="81"/>
    </row>
    <row r="5" spans="1:6" ht="15.75">
      <c r="A5" s="284" t="s">
        <v>328</v>
      </c>
      <c r="B5" s="284"/>
      <c r="C5" s="284"/>
      <c r="D5" s="284"/>
      <c r="E5" s="284"/>
      <c r="F5" s="284"/>
    </row>
    <row r="6" spans="1:6" ht="19.5" thickBot="1">
      <c r="B6" s="63"/>
      <c r="C6" s="63"/>
      <c r="D6" s="63"/>
      <c r="E6" s="63"/>
      <c r="F6" s="274" t="s">
        <v>338</v>
      </c>
    </row>
    <row r="7" spans="1:6" ht="18.75" customHeight="1" thickBot="1">
      <c r="A7" s="285" t="s">
        <v>187</v>
      </c>
      <c r="B7" s="285" t="s">
        <v>329</v>
      </c>
      <c r="C7" s="285" t="s">
        <v>6</v>
      </c>
      <c r="D7" s="285" t="s">
        <v>69</v>
      </c>
      <c r="E7" s="287" t="s">
        <v>70</v>
      </c>
      <c r="F7" s="288"/>
    </row>
    <row r="8" spans="1:6" ht="57" thickBot="1">
      <c r="A8" s="286"/>
      <c r="B8" s="286"/>
      <c r="C8" s="286"/>
      <c r="D8" s="286"/>
      <c r="E8" s="275" t="s">
        <v>330</v>
      </c>
      <c r="F8" s="275" t="s">
        <v>275</v>
      </c>
    </row>
    <row r="9" spans="1:6" ht="19.5" thickBot="1">
      <c r="A9" s="276">
        <v>1</v>
      </c>
      <c r="B9" s="275">
        <v>2</v>
      </c>
      <c r="C9" s="275">
        <v>3</v>
      </c>
      <c r="D9" s="275">
        <v>4</v>
      </c>
      <c r="E9" s="275">
        <v>5</v>
      </c>
      <c r="F9" s="275">
        <v>6</v>
      </c>
    </row>
    <row r="10" spans="1:6" ht="19.5" thickBot="1">
      <c r="A10" s="276">
        <v>200000</v>
      </c>
      <c r="B10" s="278" t="s">
        <v>331</v>
      </c>
      <c r="C10" s="278"/>
      <c r="D10" s="278"/>
      <c r="E10" s="278"/>
      <c r="F10" s="278"/>
    </row>
    <row r="11" spans="1:6" ht="66.75" customHeight="1" thickBot="1">
      <c r="A11" s="276">
        <v>208100</v>
      </c>
      <c r="B11" s="277" t="s">
        <v>335</v>
      </c>
      <c r="C11" s="278">
        <f>D11+E11</f>
        <v>1108.3050000000001</v>
      </c>
      <c r="D11" s="278"/>
      <c r="E11" s="278">
        <v>1108.3050000000001</v>
      </c>
      <c r="F11" s="278">
        <v>1108.3050000000001</v>
      </c>
    </row>
    <row r="12" spans="1:6" ht="57" customHeight="1" thickBot="1">
      <c r="A12" s="276">
        <v>208400</v>
      </c>
      <c r="B12" s="277" t="s">
        <v>332</v>
      </c>
      <c r="C12" s="278">
        <v>0</v>
      </c>
      <c r="D12" s="278">
        <v>-5863.6149999999998</v>
      </c>
      <c r="E12" s="278">
        <v>5863.6149999999998</v>
      </c>
      <c r="F12" s="278">
        <f>E12</f>
        <v>5863.6149999999998</v>
      </c>
    </row>
    <row r="13" spans="1:6" ht="19.5" thickBot="1">
      <c r="A13" s="280" t="s">
        <v>337</v>
      </c>
      <c r="B13" s="281"/>
      <c r="C13" s="281"/>
      <c r="D13" s="281"/>
      <c r="E13" s="281"/>
      <c r="F13" s="282"/>
    </row>
    <row r="14" spans="1:6" ht="38.25" thickBot="1">
      <c r="A14" s="276">
        <v>600000</v>
      </c>
      <c r="B14" s="278" t="s">
        <v>334</v>
      </c>
      <c r="C14" s="278"/>
      <c r="D14" s="278"/>
      <c r="E14" s="278"/>
      <c r="F14" s="278"/>
    </row>
    <row r="15" spans="1:6" ht="19.5" thickBot="1">
      <c r="A15" s="276">
        <v>602100</v>
      </c>
      <c r="B15" s="277" t="s">
        <v>335</v>
      </c>
      <c r="C15" s="278"/>
      <c r="D15" s="278"/>
      <c r="E15" s="278"/>
      <c r="F15" s="278">
        <v>1108.3050000000001</v>
      </c>
    </row>
    <row r="16" spans="1:6" ht="45.75" customHeight="1" thickBot="1">
      <c r="A16" s="276">
        <v>602400</v>
      </c>
      <c r="B16" s="277" t="s">
        <v>332</v>
      </c>
      <c r="C16" s="278">
        <v>0</v>
      </c>
      <c r="D16" s="278">
        <v>-5863.6149999999998</v>
      </c>
      <c r="E16" s="278">
        <v>5863.6149999999998</v>
      </c>
      <c r="F16" s="278">
        <f>E16</f>
        <v>5863.6149999999998</v>
      </c>
    </row>
    <row r="17" spans="1:6" ht="19.5" hidden="1" thickBot="1">
      <c r="A17" s="276"/>
      <c r="B17" s="277"/>
      <c r="C17" s="278"/>
      <c r="D17" s="278"/>
      <c r="E17" s="278"/>
      <c r="F17" s="278"/>
    </row>
    <row r="18" spans="1:6" ht="48" customHeight="1" thickBot="1">
      <c r="A18" s="276" t="s">
        <v>224</v>
      </c>
      <c r="B18" s="278" t="s">
        <v>333</v>
      </c>
      <c r="C18" s="275"/>
      <c r="D18" s="278"/>
      <c r="E18" s="278"/>
      <c r="F18" s="278"/>
    </row>
    <row r="19" spans="1:6" ht="19.5" thickBot="1">
      <c r="A19" s="280" t="s">
        <v>336</v>
      </c>
      <c r="B19" s="281"/>
      <c r="C19" s="281"/>
      <c r="D19" s="281"/>
      <c r="E19" s="281"/>
      <c r="F19" s="282"/>
    </row>
    <row r="20" spans="1:6" s="279" customFormat="1" ht="27.75" customHeight="1">
      <c r="A20" s="22" t="s">
        <v>28</v>
      </c>
      <c r="B20" s="22"/>
      <c r="C20" s="22"/>
      <c r="D20" s="22" t="s">
        <v>29</v>
      </c>
      <c r="E20" s="22"/>
    </row>
  </sheetData>
  <mergeCells count="9">
    <mergeCell ref="A19:F19"/>
    <mergeCell ref="D3:F3"/>
    <mergeCell ref="A5:F5"/>
    <mergeCell ref="A7:A8"/>
    <mergeCell ref="B7:B8"/>
    <mergeCell ref="C7:C8"/>
    <mergeCell ref="D7:D8"/>
    <mergeCell ref="E7:F7"/>
    <mergeCell ref="A13:F1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opLeftCell="A34" zoomScaleNormal="100" zoomScaleSheetLayoutView="100" workbookViewId="0">
      <selection activeCell="D34" sqref="D34"/>
    </sheetView>
  </sheetViews>
  <sheetFormatPr defaultColWidth="9.140625" defaultRowHeight="12.75"/>
  <cols>
    <col min="1" max="1" width="9.5703125" style="79" customWidth="1"/>
    <col min="2" max="2" width="42.28515625" style="79" customWidth="1"/>
    <col min="3" max="3" width="17.140625" style="79" customWidth="1"/>
    <col min="4" max="4" width="13" style="173" customWidth="1"/>
    <col min="5" max="5" width="11.140625" style="79" customWidth="1"/>
    <col min="6" max="6" width="13.85546875" style="79" customWidth="1"/>
    <col min="7" max="7" width="9.28515625" style="79" bestFit="1" customWidth="1"/>
    <col min="8" max="8" width="9.140625" style="79"/>
    <col min="9" max="9" width="10.140625" style="79" bestFit="1" customWidth="1"/>
    <col min="10" max="256" width="9.140625" style="79"/>
    <col min="257" max="257" width="9.5703125" style="79" customWidth="1"/>
    <col min="258" max="258" width="42.28515625" style="79" customWidth="1"/>
    <col min="259" max="259" width="17.140625" style="79" customWidth="1"/>
    <col min="260" max="260" width="13" style="79" customWidth="1"/>
    <col min="261" max="261" width="11.140625" style="79" customWidth="1"/>
    <col min="262" max="262" width="13.85546875" style="79" customWidth="1"/>
    <col min="263" max="263" width="9.28515625" style="79" bestFit="1" customWidth="1"/>
    <col min="264" max="264" width="9.140625" style="79"/>
    <col min="265" max="265" width="10.140625" style="79" bestFit="1" customWidth="1"/>
    <col min="266" max="512" width="9.140625" style="79"/>
    <col min="513" max="513" width="9.5703125" style="79" customWidth="1"/>
    <col min="514" max="514" width="42.28515625" style="79" customWidth="1"/>
    <col min="515" max="515" width="17.140625" style="79" customWidth="1"/>
    <col min="516" max="516" width="13" style="79" customWidth="1"/>
    <col min="517" max="517" width="11.140625" style="79" customWidth="1"/>
    <col min="518" max="518" width="13.85546875" style="79" customWidth="1"/>
    <col min="519" max="519" width="9.28515625" style="79" bestFit="1" customWidth="1"/>
    <col min="520" max="520" width="9.140625" style="79"/>
    <col min="521" max="521" width="10.140625" style="79" bestFit="1" customWidth="1"/>
    <col min="522" max="768" width="9.140625" style="79"/>
    <col min="769" max="769" width="9.5703125" style="79" customWidth="1"/>
    <col min="770" max="770" width="42.28515625" style="79" customWidth="1"/>
    <col min="771" max="771" width="17.140625" style="79" customWidth="1"/>
    <col min="772" max="772" width="13" style="79" customWidth="1"/>
    <col min="773" max="773" width="11.140625" style="79" customWidth="1"/>
    <col min="774" max="774" width="13.85546875" style="79" customWidth="1"/>
    <col min="775" max="775" width="9.28515625" style="79" bestFit="1" customWidth="1"/>
    <col min="776" max="776" width="9.140625" style="79"/>
    <col min="777" max="777" width="10.140625" style="79" bestFit="1" customWidth="1"/>
    <col min="778" max="1024" width="9.140625" style="79"/>
    <col min="1025" max="1025" width="9.5703125" style="79" customWidth="1"/>
    <col min="1026" max="1026" width="42.28515625" style="79" customWidth="1"/>
    <col min="1027" max="1027" width="17.140625" style="79" customWidth="1"/>
    <col min="1028" max="1028" width="13" style="79" customWidth="1"/>
    <col min="1029" max="1029" width="11.140625" style="79" customWidth="1"/>
    <col min="1030" max="1030" width="13.85546875" style="79" customWidth="1"/>
    <col min="1031" max="1031" width="9.28515625" style="79" bestFit="1" customWidth="1"/>
    <col min="1032" max="1032" width="9.140625" style="79"/>
    <col min="1033" max="1033" width="10.140625" style="79" bestFit="1" customWidth="1"/>
    <col min="1034" max="1280" width="9.140625" style="79"/>
    <col min="1281" max="1281" width="9.5703125" style="79" customWidth="1"/>
    <col min="1282" max="1282" width="42.28515625" style="79" customWidth="1"/>
    <col min="1283" max="1283" width="17.140625" style="79" customWidth="1"/>
    <col min="1284" max="1284" width="13" style="79" customWidth="1"/>
    <col min="1285" max="1285" width="11.140625" style="79" customWidth="1"/>
    <col min="1286" max="1286" width="13.85546875" style="79" customWidth="1"/>
    <col min="1287" max="1287" width="9.28515625" style="79" bestFit="1" customWidth="1"/>
    <col min="1288" max="1288" width="9.140625" style="79"/>
    <col min="1289" max="1289" width="10.140625" style="79" bestFit="1" customWidth="1"/>
    <col min="1290" max="1536" width="9.140625" style="79"/>
    <col min="1537" max="1537" width="9.5703125" style="79" customWidth="1"/>
    <col min="1538" max="1538" width="42.28515625" style="79" customWidth="1"/>
    <col min="1539" max="1539" width="17.140625" style="79" customWidth="1"/>
    <col min="1540" max="1540" width="13" style="79" customWidth="1"/>
    <col min="1541" max="1541" width="11.140625" style="79" customWidth="1"/>
    <col min="1542" max="1542" width="13.85546875" style="79" customWidth="1"/>
    <col min="1543" max="1543" width="9.28515625" style="79" bestFit="1" customWidth="1"/>
    <col min="1544" max="1544" width="9.140625" style="79"/>
    <col min="1545" max="1545" width="10.140625" style="79" bestFit="1" customWidth="1"/>
    <col min="1546" max="1792" width="9.140625" style="79"/>
    <col min="1793" max="1793" width="9.5703125" style="79" customWidth="1"/>
    <col min="1794" max="1794" width="42.28515625" style="79" customWidth="1"/>
    <col min="1795" max="1795" width="17.140625" style="79" customWidth="1"/>
    <col min="1796" max="1796" width="13" style="79" customWidth="1"/>
    <col min="1797" max="1797" width="11.140625" style="79" customWidth="1"/>
    <col min="1798" max="1798" width="13.85546875" style="79" customWidth="1"/>
    <col min="1799" max="1799" width="9.28515625" style="79" bestFit="1" customWidth="1"/>
    <col min="1800" max="1800" width="9.140625" style="79"/>
    <col min="1801" max="1801" width="10.140625" style="79" bestFit="1" customWidth="1"/>
    <col min="1802" max="2048" width="9.140625" style="79"/>
    <col min="2049" max="2049" width="9.5703125" style="79" customWidth="1"/>
    <col min="2050" max="2050" width="42.28515625" style="79" customWidth="1"/>
    <col min="2051" max="2051" width="17.140625" style="79" customWidth="1"/>
    <col min="2052" max="2052" width="13" style="79" customWidth="1"/>
    <col min="2053" max="2053" width="11.140625" style="79" customWidth="1"/>
    <col min="2054" max="2054" width="13.85546875" style="79" customWidth="1"/>
    <col min="2055" max="2055" width="9.28515625" style="79" bestFit="1" customWidth="1"/>
    <col min="2056" max="2056" width="9.140625" style="79"/>
    <col min="2057" max="2057" width="10.140625" style="79" bestFit="1" customWidth="1"/>
    <col min="2058" max="2304" width="9.140625" style="79"/>
    <col min="2305" max="2305" width="9.5703125" style="79" customWidth="1"/>
    <col min="2306" max="2306" width="42.28515625" style="79" customWidth="1"/>
    <col min="2307" max="2307" width="17.140625" style="79" customWidth="1"/>
    <col min="2308" max="2308" width="13" style="79" customWidth="1"/>
    <col min="2309" max="2309" width="11.140625" style="79" customWidth="1"/>
    <col min="2310" max="2310" width="13.85546875" style="79" customWidth="1"/>
    <col min="2311" max="2311" width="9.28515625" style="79" bestFit="1" customWidth="1"/>
    <col min="2312" max="2312" width="9.140625" style="79"/>
    <col min="2313" max="2313" width="10.140625" style="79" bestFit="1" customWidth="1"/>
    <col min="2314" max="2560" width="9.140625" style="79"/>
    <col min="2561" max="2561" width="9.5703125" style="79" customWidth="1"/>
    <col min="2562" max="2562" width="42.28515625" style="79" customWidth="1"/>
    <col min="2563" max="2563" width="17.140625" style="79" customWidth="1"/>
    <col min="2564" max="2564" width="13" style="79" customWidth="1"/>
    <col min="2565" max="2565" width="11.140625" style="79" customWidth="1"/>
    <col min="2566" max="2566" width="13.85546875" style="79" customWidth="1"/>
    <col min="2567" max="2567" width="9.28515625" style="79" bestFit="1" customWidth="1"/>
    <col min="2568" max="2568" width="9.140625" style="79"/>
    <col min="2569" max="2569" width="10.140625" style="79" bestFit="1" customWidth="1"/>
    <col min="2570" max="2816" width="9.140625" style="79"/>
    <col min="2817" max="2817" width="9.5703125" style="79" customWidth="1"/>
    <col min="2818" max="2818" width="42.28515625" style="79" customWidth="1"/>
    <col min="2819" max="2819" width="17.140625" style="79" customWidth="1"/>
    <col min="2820" max="2820" width="13" style="79" customWidth="1"/>
    <col min="2821" max="2821" width="11.140625" style="79" customWidth="1"/>
    <col min="2822" max="2822" width="13.85546875" style="79" customWidth="1"/>
    <col min="2823" max="2823" width="9.28515625" style="79" bestFit="1" customWidth="1"/>
    <col min="2824" max="2824" width="9.140625" style="79"/>
    <col min="2825" max="2825" width="10.140625" style="79" bestFit="1" customWidth="1"/>
    <col min="2826" max="3072" width="9.140625" style="79"/>
    <col min="3073" max="3073" width="9.5703125" style="79" customWidth="1"/>
    <col min="3074" max="3074" width="42.28515625" style="79" customWidth="1"/>
    <col min="3075" max="3075" width="17.140625" style="79" customWidth="1"/>
    <col min="3076" max="3076" width="13" style="79" customWidth="1"/>
    <col min="3077" max="3077" width="11.140625" style="79" customWidth="1"/>
    <col min="3078" max="3078" width="13.85546875" style="79" customWidth="1"/>
    <col min="3079" max="3079" width="9.28515625" style="79" bestFit="1" customWidth="1"/>
    <col min="3080" max="3080" width="9.140625" style="79"/>
    <col min="3081" max="3081" width="10.140625" style="79" bestFit="1" customWidth="1"/>
    <col min="3082" max="3328" width="9.140625" style="79"/>
    <col min="3329" max="3329" width="9.5703125" style="79" customWidth="1"/>
    <col min="3330" max="3330" width="42.28515625" style="79" customWidth="1"/>
    <col min="3331" max="3331" width="17.140625" style="79" customWidth="1"/>
    <col min="3332" max="3332" width="13" style="79" customWidth="1"/>
    <col min="3333" max="3333" width="11.140625" style="79" customWidth="1"/>
    <col min="3334" max="3334" width="13.85546875" style="79" customWidth="1"/>
    <col min="3335" max="3335" width="9.28515625" style="79" bestFit="1" customWidth="1"/>
    <col min="3336" max="3336" width="9.140625" style="79"/>
    <col min="3337" max="3337" width="10.140625" style="79" bestFit="1" customWidth="1"/>
    <col min="3338" max="3584" width="9.140625" style="79"/>
    <col min="3585" max="3585" width="9.5703125" style="79" customWidth="1"/>
    <col min="3586" max="3586" width="42.28515625" style="79" customWidth="1"/>
    <col min="3587" max="3587" width="17.140625" style="79" customWidth="1"/>
    <col min="3588" max="3588" width="13" style="79" customWidth="1"/>
    <col min="3589" max="3589" width="11.140625" style="79" customWidth="1"/>
    <col min="3590" max="3590" width="13.85546875" style="79" customWidth="1"/>
    <col min="3591" max="3591" width="9.28515625" style="79" bestFit="1" customWidth="1"/>
    <col min="3592" max="3592" width="9.140625" style="79"/>
    <col min="3593" max="3593" width="10.140625" style="79" bestFit="1" customWidth="1"/>
    <col min="3594" max="3840" width="9.140625" style="79"/>
    <col min="3841" max="3841" width="9.5703125" style="79" customWidth="1"/>
    <col min="3842" max="3842" width="42.28515625" style="79" customWidth="1"/>
    <col min="3843" max="3843" width="17.140625" style="79" customWidth="1"/>
    <col min="3844" max="3844" width="13" style="79" customWidth="1"/>
    <col min="3845" max="3845" width="11.140625" style="79" customWidth="1"/>
    <col min="3846" max="3846" width="13.85546875" style="79" customWidth="1"/>
    <col min="3847" max="3847" width="9.28515625" style="79" bestFit="1" customWidth="1"/>
    <col min="3848" max="3848" width="9.140625" style="79"/>
    <col min="3849" max="3849" width="10.140625" style="79" bestFit="1" customWidth="1"/>
    <col min="3850" max="4096" width="9.140625" style="79"/>
    <col min="4097" max="4097" width="9.5703125" style="79" customWidth="1"/>
    <col min="4098" max="4098" width="42.28515625" style="79" customWidth="1"/>
    <col min="4099" max="4099" width="17.140625" style="79" customWidth="1"/>
    <col min="4100" max="4100" width="13" style="79" customWidth="1"/>
    <col min="4101" max="4101" width="11.140625" style="79" customWidth="1"/>
    <col min="4102" max="4102" width="13.85546875" style="79" customWidth="1"/>
    <col min="4103" max="4103" width="9.28515625" style="79" bestFit="1" customWidth="1"/>
    <col min="4104" max="4104" width="9.140625" style="79"/>
    <col min="4105" max="4105" width="10.140625" style="79" bestFit="1" customWidth="1"/>
    <col min="4106" max="4352" width="9.140625" style="79"/>
    <col min="4353" max="4353" width="9.5703125" style="79" customWidth="1"/>
    <col min="4354" max="4354" width="42.28515625" style="79" customWidth="1"/>
    <col min="4355" max="4355" width="17.140625" style="79" customWidth="1"/>
    <col min="4356" max="4356" width="13" style="79" customWidth="1"/>
    <col min="4357" max="4357" width="11.140625" style="79" customWidth="1"/>
    <col min="4358" max="4358" width="13.85546875" style="79" customWidth="1"/>
    <col min="4359" max="4359" width="9.28515625" style="79" bestFit="1" customWidth="1"/>
    <col min="4360" max="4360" width="9.140625" style="79"/>
    <col min="4361" max="4361" width="10.140625" style="79" bestFit="1" customWidth="1"/>
    <col min="4362" max="4608" width="9.140625" style="79"/>
    <col min="4609" max="4609" width="9.5703125" style="79" customWidth="1"/>
    <col min="4610" max="4610" width="42.28515625" style="79" customWidth="1"/>
    <col min="4611" max="4611" width="17.140625" style="79" customWidth="1"/>
    <col min="4612" max="4612" width="13" style="79" customWidth="1"/>
    <col min="4613" max="4613" width="11.140625" style="79" customWidth="1"/>
    <col min="4614" max="4614" width="13.85546875" style="79" customWidth="1"/>
    <col min="4615" max="4615" width="9.28515625" style="79" bestFit="1" customWidth="1"/>
    <col min="4616" max="4616" width="9.140625" style="79"/>
    <col min="4617" max="4617" width="10.140625" style="79" bestFit="1" customWidth="1"/>
    <col min="4618" max="4864" width="9.140625" style="79"/>
    <col min="4865" max="4865" width="9.5703125" style="79" customWidth="1"/>
    <col min="4866" max="4866" width="42.28515625" style="79" customWidth="1"/>
    <col min="4867" max="4867" width="17.140625" style="79" customWidth="1"/>
    <col min="4868" max="4868" width="13" style="79" customWidth="1"/>
    <col min="4869" max="4869" width="11.140625" style="79" customWidth="1"/>
    <col min="4870" max="4870" width="13.85546875" style="79" customWidth="1"/>
    <col min="4871" max="4871" width="9.28515625" style="79" bestFit="1" customWidth="1"/>
    <col min="4872" max="4872" width="9.140625" style="79"/>
    <col min="4873" max="4873" width="10.140625" style="79" bestFit="1" customWidth="1"/>
    <col min="4874" max="5120" width="9.140625" style="79"/>
    <col min="5121" max="5121" width="9.5703125" style="79" customWidth="1"/>
    <col min="5122" max="5122" width="42.28515625" style="79" customWidth="1"/>
    <col min="5123" max="5123" width="17.140625" style="79" customWidth="1"/>
    <col min="5124" max="5124" width="13" style="79" customWidth="1"/>
    <col min="5125" max="5125" width="11.140625" style="79" customWidth="1"/>
    <col min="5126" max="5126" width="13.85546875" style="79" customWidth="1"/>
    <col min="5127" max="5127" width="9.28515625" style="79" bestFit="1" customWidth="1"/>
    <col min="5128" max="5128" width="9.140625" style="79"/>
    <col min="5129" max="5129" width="10.140625" style="79" bestFit="1" customWidth="1"/>
    <col min="5130" max="5376" width="9.140625" style="79"/>
    <col min="5377" max="5377" width="9.5703125" style="79" customWidth="1"/>
    <col min="5378" max="5378" width="42.28515625" style="79" customWidth="1"/>
    <col min="5379" max="5379" width="17.140625" style="79" customWidth="1"/>
    <col min="5380" max="5380" width="13" style="79" customWidth="1"/>
    <col min="5381" max="5381" width="11.140625" style="79" customWidth="1"/>
    <col min="5382" max="5382" width="13.85546875" style="79" customWidth="1"/>
    <col min="5383" max="5383" width="9.28515625" style="79" bestFit="1" customWidth="1"/>
    <col min="5384" max="5384" width="9.140625" style="79"/>
    <col min="5385" max="5385" width="10.140625" style="79" bestFit="1" customWidth="1"/>
    <col min="5386" max="5632" width="9.140625" style="79"/>
    <col min="5633" max="5633" width="9.5703125" style="79" customWidth="1"/>
    <col min="5634" max="5634" width="42.28515625" style="79" customWidth="1"/>
    <col min="5635" max="5635" width="17.140625" style="79" customWidth="1"/>
    <col min="5636" max="5636" width="13" style="79" customWidth="1"/>
    <col min="5637" max="5637" width="11.140625" style="79" customWidth="1"/>
    <col min="5638" max="5638" width="13.85546875" style="79" customWidth="1"/>
    <col min="5639" max="5639" width="9.28515625" style="79" bestFit="1" customWidth="1"/>
    <col min="5640" max="5640" width="9.140625" style="79"/>
    <col min="5641" max="5641" width="10.140625" style="79" bestFit="1" customWidth="1"/>
    <col min="5642" max="5888" width="9.140625" style="79"/>
    <col min="5889" max="5889" width="9.5703125" style="79" customWidth="1"/>
    <col min="5890" max="5890" width="42.28515625" style="79" customWidth="1"/>
    <col min="5891" max="5891" width="17.140625" style="79" customWidth="1"/>
    <col min="5892" max="5892" width="13" style="79" customWidth="1"/>
    <col min="5893" max="5893" width="11.140625" style="79" customWidth="1"/>
    <col min="5894" max="5894" width="13.85546875" style="79" customWidth="1"/>
    <col min="5895" max="5895" width="9.28515625" style="79" bestFit="1" customWidth="1"/>
    <col min="5896" max="5896" width="9.140625" style="79"/>
    <col min="5897" max="5897" width="10.140625" style="79" bestFit="1" customWidth="1"/>
    <col min="5898" max="6144" width="9.140625" style="79"/>
    <col min="6145" max="6145" width="9.5703125" style="79" customWidth="1"/>
    <col min="6146" max="6146" width="42.28515625" style="79" customWidth="1"/>
    <col min="6147" max="6147" width="17.140625" style="79" customWidth="1"/>
    <col min="6148" max="6148" width="13" style="79" customWidth="1"/>
    <col min="6149" max="6149" width="11.140625" style="79" customWidth="1"/>
    <col min="6150" max="6150" width="13.85546875" style="79" customWidth="1"/>
    <col min="6151" max="6151" width="9.28515625" style="79" bestFit="1" customWidth="1"/>
    <col min="6152" max="6152" width="9.140625" style="79"/>
    <col min="6153" max="6153" width="10.140625" style="79" bestFit="1" customWidth="1"/>
    <col min="6154" max="6400" width="9.140625" style="79"/>
    <col min="6401" max="6401" width="9.5703125" style="79" customWidth="1"/>
    <col min="6402" max="6402" width="42.28515625" style="79" customWidth="1"/>
    <col min="6403" max="6403" width="17.140625" style="79" customWidth="1"/>
    <col min="6404" max="6404" width="13" style="79" customWidth="1"/>
    <col min="6405" max="6405" width="11.140625" style="79" customWidth="1"/>
    <col min="6406" max="6406" width="13.85546875" style="79" customWidth="1"/>
    <col min="6407" max="6407" width="9.28515625" style="79" bestFit="1" customWidth="1"/>
    <col min="6408" max="6408" width="9.140625" style="79"/>
    <col min="6409" max="6409" width="10.140625" style="79" bestFit="1" customWidth="1"/>
    <col min="6410" max="6656" width="9.140625" style="79"/>
    <col min="6657" max="6657" width="9.5703125" style="79" customWidth="1"/>
    <col min="6658" max="6658" width="42.28515625" style="79" customWidth="1"/>
    <col min="6659" max="6659" width="17.140625" style="79" customWidth="1"/>
    <col min="6660" max="6660" width="13" style="79" customWidth="1"/>
    <col min="6661" max="6661" width="11.140625" style="79" customWidth="1"/>
    <col min="6662" max="6662" width="13.85546875" style="79" customWidth="1"/>
    <col min="6663" max="6663" width="9.28515625" style="79" bestFit="1" customWidth="1"/>
    <col min="6664" max="6664" width="9.140625" style="79"/>
    <col min="6665" max="6665" width="10.140625" style="79" bestFit="1" customWidth="1"/>
    <col min="6666" max="6912" width="9.140625" style="79"/>
    <col min="6913" max="6913" width="9.5703125" style="79" customWidth="1"/>
    <col min="6914" max="6914" width="42.28515625" style="79" customWidth="1"/>
    <col min="6915" max="6915" width="17.140625" style="79" customWidth="1"/>
    <col min="6916" max="6916" width="13" style="79" customWidth="1"/>
    <col min="6917" max="6917" width="11.140625" style="79" customWidth="1"/>
    <col min="6918" max="6918" width="13.85546875" style="79" customWidth="1"/>
    <col min="6919" max="6919" width="9.28515625" style="79" bestFit="1" customWidth="1"/>
    <col min="6920" max="6920" width="9.140625" style="79"/>
    <col min="6921" max="6921" width="10.140625" style="79" bestFit="1" customWidth="1"/>
    <col min="6922" max="7168" width="9.140625" style="79"/>
    <col min="7169" max="7169" width="9.5703125" style="79" customWidth="1"/>
    <col min="7170" max="7170" width="42.28515625" style="79" customWidth="1"/>
    <col min="7171" max="7171" width="17.140625" style="79" customWidth="1"/>
    <col min="7172" max="7172" width="13" style="79" customWidth="1"/>
    <col min="7173" max="7173" width="11.140625" style="79" customWidth="1"/>
    <col min="7174" max="7174" width="13.85546875" style="79" customWidth="1"/>
    <col min="7175" max="7175" width="9.28515625" style="79" bestFit="1" customWidth="1"/>
    <col min="7176" max="7176" width="9.140625" style="79"/>
    <col min="7177" max="7177" width="10.140625" style="79" bestFit="1" customWidth="1"/>
    <col min="7178" max="7424" width="9.140625" style="79"/>
    <col min="7425" max="7425" width="9.5703125" style="79" customWidth="1"/>
    <col min="7426" max="7426" width="42.28515625" style="79" customWidth="1"/>
    <col min="7427" max="7427" width="17.140625" style="79" customWidth="1"/>
    <col min="7428" max="7428" width="13" style="79" customWidth="1"/>
    <col min="7429" max="7429" width="11.140625" style="79" customWidth="1"/>
    <col min="7430" max="7430" width="13.85546875" style="79" customWidth="1"/>
    <col min="7431" max="7431" width="9.28515625" style="79" bestFit="1" customWidth="1"/>
    <col min="7432" max="7432" width="9.140625" style="79"/>
    <col min="7433" max="7433" width="10.140625" style="79" bestFit="1" customWidth="1"/>
    <col min="7434" max="7680" width="9.140625" style="79"/>
    <col min="7681" max="7681" width="9.5703125" style="79" customWidth="1"/>
    <col min="7682" max="7682" width="42.28515625" style="79" customWidth="1"/>
    <col min="7683" max="7683" width="17.140625" style="79" customWidth="1"/>
    <col min="7684" max="7684" width="13" style="79" customWidth="1"/>
    <col min="7685" max="7685" width="11.140625" style="79" customWidth="1"/>
    <col min="7686" max="7686" width="13.85546875" style="79" customWidth="1"/>
    <col min="7687" max="7687" width="9.28515625" style="79" bestFit="1" customWidth="1"/>
    <col min="7688" max="7688" width="9.140625" style="79"/>
    <col min="7689" max="7689" width="10.140625" style="79" bestFit="1" customWidth="1"/>
    <col min="7690" max="7936" width="9.140625" style="79"/>
    <col min="7937" max="7937" width="9.5703125" style="79" customWidth="1"/>
    <col min="7938" max="7938" width="42.28515625" style="79" customWidth="1"/>
    <col min="7939" max="7939" width="17.140625" style="79" customWidth="1"/>
    <col min="7940" max="7940" width="13" style="79" customWidth="1"/>
    <col min="7941" max="7941" width="11.140625" style="79" customWidth="1"/>
    <col min="7942" max="7942" width="13.85546875" style="79" customWidth="1"/>
    <col min="7943" max="7943" width="9.28515625" style="79" bestFit="1" customWidth="1"/>
    <col min="7944" max="7944" width="9.140625" style="79"/>
    <col min="7945" max="7945" width="10.140625" style="79" bestFit="1" customWidth="1"/>
    <col min="7946" max="8192" width="9.140625" style="79"/>
    <col min="8193" max="8193" width="9.5703125" style="79" customWidth="1"/>
    <col min="8194" max="8194" width="42.28515625" style="79" customWidth="1"/>
    <col min="8195" max="8195" width="17.140625" style="79" customWidth="1"/>
    <col min="8196" max="8196" width="13" style="79" customWidth="1"/>
    <col min="8197" max="8197" width="11.140625" style="79" customWidth="1"/>
    <col min="8198" max="8198" width="13.85546875" style="79" customWidth="1"/>
    <col min="8199" max="8199" width="9.28515625" style="79" bestFit="1" customWidth="1"/>
    <col min="8200" max="8200" width="9.140625" style="79"/>
    <col min="8201" max="8201" width="10.140625" style="79" bestFit="1" customWidth="1"/>
    <col min="8202" max="8448" width="9.140625" style="79"/>
    <col min="8449" max="8449" width="9.5703125" style="79" customWidth="1"/>
    <col min="8450" max="8450" width="42.28515625" style="79" customWidth="1"/>
    <col min="8451" max="8451" width="17.140625" style="79" customWidth="1"/>
    <col min="8452" max="8452" width="13" style="79" customWidth="1"/>
    <col min="8453" max="8453" width="11.140625" style="79" customWidth="1"/>
    <col min="8454" max="8454" width="13.85546875" style="79" customWidth="1"/>
    <col min="8455" max="8455" width="9.28515625" style="79" bestFit="1" customWidth="1"/>
    <col min="8456" max="8456" width="9.140625" style="79"/>
    <col min="8457" max="8457" width="10.140625" style="79" bestFit="1" customWidth="1"/>
    <col min="8458" max="8704" width="9.140625" style="79"/>
    <col min="8705" max="8705" width="9.5703125" style="79" customWidth="1"/>
    <col min="8706" max="8706" width="42.28515625" style="79" customWidth="1"/>
    <col min="8707" max="8707" width="17.140625" style="79" customWidth="1"/>
    <col min="8708" max="8708" width="13" style="79" customWidth="1"/>
    <col min="8709" max="8709" width="11.140625" style="79" customWidth="1"/>
    <col min="8710" max="8710" width="13.85546875" style="79" customWidth="1"/>
    <col min="8711" max="8711" width="9.28515625" style="79" bestFit="1" customWidth="1"/>
    <col min="8712" max="8712" width="9.140625" style="79"/>
    <col min="8713" max="8713" width="10.140625" style="79" bestFit="1" customWidth="1"/>
    <col min="8714" max="8960" width="9.140625" style="79"/>
    <col min="8961" max="8961" width="9.5703125" style="79" customWidth="1"/>
    <col min="8962" max="8962" width="42.28515625" style="79" customWidth="1"/>
    <col min="8963" max="8963" width="17.140625" style="79" customWidth="1"/>
    <col min="8964" max="8964" width="13" style="79" customWidth="1"/>
    <col min="8965" max="8965" width="11.140625" style="79" customWidth="1"/>
    <col min="8966" max="8966" width="13.85546875" style="79" customWidth="1"/>
    <col min="8967" max="8967" width="9.28515625" style="79" bestFit="1" customWidth="1"/>
    <col min="8968" max="8968" width="9.140625" style="79"/>
    <col min="8969" max="8969" width="10.140625" style="79" bestFit="1" customWidth="1"/>
    <col min="8970" max="9216" width="9.140625" style="79"/>
    <col min="9217" max="9217" width="9.5703125" style="79" customWidth="1"/>
    <col min="9218" max="9218" width="42.28515625" style="79" customWidth="1"/>
    <col min="9219" max="9219" width="17.140625" style="79" customWidth="1"/>
    <col min="9220" max="9220" width="13" style="79" customWidth="1"/>
    <col min="9221" max="9221" width="11.140625" style="79" customWidth="1"/>
    <col min="9222" max="9222" width="13.85546875" style="79" customWidth="1"/>
    <col min="9223" max="9223" width="9.28515625" style="79" bestFit="1" customWidth="1"/>
    <col min="9224" max="9224" width="9.140625" style="79"/>
    <col min="9225" max="9225" width="10.140625" style="79" bestFit="1" customWidth="1"/>
    <col min="9226" max="9472" width="9.140625" style="79"/>
    <col min="9473" max="9473" width="9.5703125" style="79" customWidth="1"/>
    <col min="9474" max="9474" width="42.28515625" style="79" customWidth="1"/>
    <col min="9475" max="9475" width="17.140625" style="79" customWidth="1"/>
    <col min="9476" max="9476" width="13" style="79" customWidth="1"/>
    <col min="9477" max="9477" width="11.140625" style="79" customWidth="1"/>
    <col min="9478" max="9478" width="13.85546875" style="79" customWidth="1"/>
    <col min="9479" max="9479" width="9.28515625" style="79" bestFit="1" customWidth="1"/>
    <col min="9480" max="9480" width="9.140625" style="79"/>
    <col min="9481" max="9481" width="10.140625" style="79" bestFit="1" customWidth="1"/>
    <col min="9482" max="9728" width="9.140625" style="79"/>
    <col min="9729" max="9729" width="9.5703125" style="79" customWidth="1"/>
    <col min="9730" max="9730" width="42.28515625" style="79" customWidth="1"/>
    <col min="9731" max="9731" width="17.140625" style="79" customWidth="1"/>
    <col min="9732" max="9732" width="13" style="79" customWidth="1"/>
    <col min="9733" max="9733" width="11.140625" style="79" customWidth="1"/>
    <col min="9734" max="9734" width="13.85546875" style="79" customWidth="1"/>
    <col min="9735" max="9735" width="9.28515625" style="79" bestFit="1" customWidth="1"/>
    <col min="9736" max="9736" width="9.140625" style="79"/>
    <col min="9737" max="9737" width="10.140625" style="79" bestFit="1" customWidth="1"/>
    <col min="9738" max="9984" width="9.140625" style="79"/>
    <col min="9985" max="9985" width="9.5703125" style="79" customWidth="1"/>
    <col min="9986" max="9986" width="42.28515625" style="79" customWidth="1"/>
    <col min="9987" max="9987" width="17.140625" style="79" customWidth="1"/>
    <col min="9988" max="9988" width="13" style="79" customWidth="1"/>
    <col min="9989" max="9989" width="11.140625" style="79" customWidth="1"/>
    <col min="9990" max="9990" width="13.85546875" style="79" customWidth="1"/>
    <col min="9991" max="9991" width="9.28515625" style="79" bestFit="1" customWidth="1"/>
    <col min="9992" max="9992" width="9.140625" style="79"/>
    <col min="9993" max="9993" width="10.140625" style="79" bestFit="1" customWidth="1"/>
    <col min="9994" max="10240" width="9.140625" style="79"/>
    <col min="10241" max="10241" width="9.5703125" style="79" customWidth="1"/>
    <col min="10242" max="10242" width="42.28515625" style="79" customWidth="1"/>
    <col min="10243" max="10243" width="17.140625" style="79" customWidth="1"/>
    <col min="10244" max="10244" width="13" style="79" customWidth="1"/>
    <col min="10245" max="10245" width="11.140625" style="79" customWidth="1"/>
    <col min="10246" max="10246" width="13.85546875" style="79" customWidth="1"/>
    <col min="10247" max="10247" width="9.28515625" style="79" bestFit="1" customWidth="1"/>
    <col min="10248" max="10248" width="9.140625" style="79"/>
    <col min="10249" max="10249" width="10.140625" style="79" bestFit="1" customWidth="1"/>
    <col min="10250" max="10496" width="9.140625" style="79"/>
    <col min="10497" max="10497" width="9.5703125" style="79" customWidth="1"/>
    <col min="10498" max="10498" width="42.28515625" style="79" customWidth="1"/>
    <col min="10499" max="10499" width="17.140625" style="79" customWidth="1"/>
    <col min="10500" max="10500" width="13" style="79" customWidth="1"/>
    <col min="10501" max="10501" width="11.140625" style="79" customWidth="1"/>
    <col min="10502" max="10502" width="13.85546875" style="79" customWidth="1"/>
    <col min="10503" max="10503" width="9.28515625" style="79" bestFit="1" customWidth="1"/>
    <col min="10504" max="10504" width="9.140625" style="79"/>
    <col min="10505" max="10505" width="10.140625" style="79" bestFit="1" customWidth="1"/>
    <col min="10506" max="10752" width="9.140625" style="79"/>
    <col min="10753" max="10753" width="9.5703125" style="79" customWidth="1"/>
    <col min="10754" max="10754" width="42.28515625" style="79" customWidth="1"/>
    <col min="10755" max="10755" width="17.140625" style="79" customWidth="1"/>
    <col min="10756" max="10756" width="13" style="79" customWidth="1"/>
    <col min="10757" max="10757" width="11.140625" style="79" customWidth="1"/>
    <col min="10758" max="10758" width="13.85546875" style="79" customWidth="1"/>
    <col min="10759" max="10759" width="9.28515625" style="79" bestFit="1" customWidth="1"/>
    <col min="10760" max="10760" width="9.140625" style="79"/>
    <col min="10761" max="10761" width="10.140625" style="79" bestFit="1" customWidth="1"/>
    <col min="10762" max="11008" width="9.140625" style="79"/>
    <col min="11009" max="11009" width="9.5703125" style="79" customWidth="1"/>
    <col min="11010" max="11010" width="42.28515625" style="79" customWidth="1"/>
    <col min="11011" max="11011" width="17.140625" style="79" customWidth="1"/>
    <col min="11012" max="11012" width="13" style="79" customWidth="1"/>
    <col min="11013" max="11013" width="11.140625" style="79" customWidth="1"/>
    <col min="11014" max="11014" width="13.85546875" style="79" customWidth="1"/>
    <col min="11015" max="11015" width="9.28515625" style="79" bestFit="1" customWidth="1"/>
    <col min="11016" max="11016" width="9.140625" style="79"/>
    <col min="11017" max="11017" width="10.140625" style="79" bestFit="1" customWidth="1"/>
    <col min="11018" max="11264" width="9.140625" style="79"/>
    <col min="11265" max="11265" width="9.5703125" style="79" customWidth="1"/>
    <col min="11266" max="11266" width="42.28515625" style="79" customWidth="1"/>
    <col min="11267" max="11267" width="17.140625" style="79" customWidth="1"/>
    <col min="11268" max="11268" width="13" style="79" customWidth="1"/>
    <col min="11269" max="11269" width="11.140625" style="79" customWidth="1"/>
    <col min="11270" max="11270" width="13.85546875" style="79" customWidth="1"/>
    <col min="11271" max="11271" width="9.28515625" style="79" bestFit="1" customWidth="1"/>
    <col min="11272" max="11272" width="9.140625" style="79"/>
    <col min="11273" max="11273" width="10.140625" style="79" bestFit="1" customWidth="1"/>
    <col min="11274" max="11520" width="9.140625" style="79"/>
    <col min="11521" max="11521" width="9.5703125" style="79" customWidth="1"/>
    <col min="11522" max="11522" width="42.28515625" style="79" customWidth="1"/>
    <col min="11523" max="11523" width="17.140625" style="79" customWidth="1"/>
    <col min="11524" max="11524" width="13" style="79" customWidth="1"/>
    <col min="11525" max="11525" width="11.140625" style="79" customWidth="1"/>
    <col min="11526" max="11526" width="13.85546875" style="79" customWidth="1"/>
    <col min="11527" max="11527" width="9.28515625" style="79" bestFit="1" customWidth="1"/>
    <col min="11528" max="11528" width="9.140625" style="79"/>
    <col min="11529" max="11529" width="10.140625" style="79" bestFit="1" customWidth="1"/>
    <col min="11530" max="11776" width="9.140625" style="79"/>
    <col min="11777" max="11777" width="9.5703125" style="79" customWidth="1"/>
    <col min="11778" max="11778" width="42.28515625" style="79" customWidth="1"/>
    <col min="11779" max="11779" width="17.140625" style="79" customWidth="1"/>
    <col min="11780" max="11780" width="13" style="79" customWidth="1"/>
    <col min="11781" max="11781" width="11.140625" style="79" customWidth="1"/>
    <col min="11782" max="11782" width="13.85546875" style="79" customWidth="1"/>
    <col min="11783" max="11783" width="9.28515625" style="79" bestFit="1" customWidth="1"/>
    <col min="11784" max="11784" width="9.140625" style="79"/>
    <col min="11785" max="11785" width="10.140625" style="79" bestFit="1" customWidth="1"/>
    <col min="11786" max="12032" width="9.140625" style="79"/>
    <col min="12033" max="12033" width="9.5703125" style="79" customWidth="1"/>
    <col min="12034" max="12034" width="42.28515625" style="79" customWidth="1"/>
    <col min="12035" max="12035" width="17.140625" style="79" customWidth="1"/>
    <col min="12036" max="12036" width="13" style="79" customWidth="1"/>
    <col min="12037" max="12037" width="11.140625" style="79" customWidth="1"/>
    <col min="12038" max="12038" width="13.85546875" style="79" customWidth="1"/>
    <col min="12039" max="12039" width="9.28515625" style="79" bestFit="1" customWidth="1"/>
    <col min="12040" max="12040" width="9.140625" style="79"/>
    <col min="12041" max="12041" width="10.140625" style="79" bestFit="1" customWidth="1"/>
    <col min="12042" max="12288" width="9.140625" style="79"/>
    <col min="12289" max="12289" width="9.5703125" style="79" customWidth="1"/>
    <col min="12290" max="12290" width="42.28515625" style="79" customWidth="1"/>
    <col min="12291" max="12291" width="17.140625" style="79" customWidth="1"/>
    <col min="12292" max="12292" width="13" style="79" customWidth="1"/>
    <col min="12293" max="12293" width="11.140625" style="79" customWidth="1"/>
    <col min="12294" max="12294" width="13.85546875" style="79" customWidth="1"/>
    <col min="12295" max="12295" width="9.28515625" style="79" bestFit="1" customWidth="1"/>
    <col min="12296" max="12296" width="9.140625" style="79"/>
    <col min="12297" max="12297" width="10.140625" style="79" bestFit="1" customWidth="1"/>
    <col min="12298" max="12544" width="9.140625" style="79"/>
    <col min="12545" max="12545" width="9.5703125" style="79" customWidth="1"/>
    <col min="12546" max="12546" width="42.28515625" style="79" customWidth="1"/>
    <col min="12547" max="12547" width="17.140625" style="79" customWidth="1"/>
    <col min="12548" max="12548" width="13" style="79" customWidth="1"/>
    <col min="12549" max="12549" width="11.140625" style="79" customWidth="1"/>
    <col min="12550" max="12550" width="13.85546875" style="79" customWidth="1"/>
    <col min="12551" max="12551" width="9.28515625" style="79" bestFit="1" customWidth="1"/>
    <col min="12552" max="12552" width="9.140625" style="79"/>
    <col min="12553" max="12553" width="10.140625" style="79" bestFit="1" customWidth="1"/>
    <col min="12554" max="12800" width="9.140625" style="79"/>
    <col min="12801" max="12801" width="9.5703125" style="79" customWidth="1"/>
    <col min="12802" max="12802" width="42.28515625" style="79" customWidth="1"/>
    <col min="12803" max="12803" width="17.140625" style="79" customWidth="1"/>
    <col min="12804" max="12804" width="13" style="79" customWidth="1"/>
    <col min="12805" max="12805" width="11.140625" style="79" customWidth="1"/>
    <col min="12806" max="12806" width="13.85546875" style="79" customWidth="1"/>
    <col min="12807" max="12807" width="9.28515625" style="79" bestFit="1" customWidth="1"/>
    <col min="12808" max="12808" width="9.140625" style="79"/>
    <col min="12809" max="12809" width="10.140625" style="79" bestFit="1" customWidth="1"/>
    <col min="12810" max="13056" width="9.140625" style="79"/>
    <col min="13057" max="13057" width="9.5703125" style="79" customWidth="1"/>
    <col min="13058" max="13058" width="42.28515625" style="79" customWidth="1"/>
    <col min="13059" max="13059" width="17.140625" style="79" customWidth="1"/>
    <col min="13060" max="13060" width="13" style="79" customWidth="1"/>
    <col min="13061" max="13061" width="11.140625" style="79" customWidth="1"/>
    <col min="13062" max="13062" width="13.85546875" style="79" customWidth="1"/>
    <col min="13063" max="13063" width="9.28515625" style="79" bestFit="1" customWidth="1"/>
    <col min="13064" max="13064" width="9.140625" style="79"/>
    <col min="13065" max="13065" width="10.140625" style="79" bestFit="1" customWidth="1"/>
    <col min="13066" max="13312" width="9.140625" style="79"/>
    <col min="13313" max="13313" width="9.5703125" style="79" customWidth="1"/>
    <col min="13314" max="13314" width="42.28515625" style="79" customWidth="1"/>
    <col min="13315" max="13315" width="17.140625" style="79" customWidth="1"/>
    <col min="13316" max="13316" width="13" style="79" customWidth="1"/>
    <col min="13317" max="13317" width="11.140625" style="79" customWidth="1"/>
    <col min="13318" max="13318" width="13.85546875" style="79" customWidth="1"/>
    <col min="13319" max="13319" width="9.28515625" style="79" bestFit="1" customWidth="1"/>
    <col min="13320" max="13320" width="9.140625" style="79"/>
    <col min="13321" max="13321" width="10.140625" style="79" bestFit="1" customWidth="1"/>
    <col min="13322" max="13568" width="9.140625" style="79"/>
    <col min="13569" max="13569" width="9.5703125" style="79" customWidth="1"/>
    <col min="13570" max="13570" width="42.28515625" style="79" customWidth="1"/>
    <col min="13571" max="13571" width="17.140625" style="79" customWidth="1"/>
    <col min="13572" max="13572" width="13" style="79" customWidth="1"/>
    <col min="13573" max="13573" width="11.140625" style="79" customWidth="1"/>
    <col min="13574" max="13574" width="13.85546875" style="79" customWidth="1"/>
    <col min="13575" max="13575" width="9.28515625" style="79" bestFit="1" customWidth="1"/>
    <col min="13576" max="13576" width="9.140625" style="79"/>
    <col min="13577" max="13577" width="10.140625" style="79" bestFit="1" customWidth="1"/>
    <col min="13578" max="13824" width="9.140625" style="79"/>
    <col min="13825" max="13825" width="9.5703125" style="79" customWidth="1"/>
    <col min="13826" max="13826" width="42.28515625" style="79" customWidth="1"/>
    <col min="13827" max="13827" width="17.140625" style="79" customWidth="1"/>
    <col min="13828" max="13828" width="13" style="79" customWidth="1"/>
    <col min="13829" max="13829" width="11.140625" style="79" customWidth="1"/>
    <col min="13830" max="13830" width="13.85546875" style="79" customWidth="1"/>
    <col min="13831" max="13831" width="9.28515625" style="79" bestFit="1" customWidth="1"/>
    <col min="13832" max="13832" width="9.140625" style="79"/>
    <col min="13833" max="13833" width="10.140625" style="79" bestFit="1" customWidth="1"/>
    <col min="13834" max="14080" width="9.140625" style="79"/>
    <col min="14081" max="14081" width="9.5703125" style="79" customWidth="1"/>
    <col min="14082" max="14082" width="42.28515625" style="79" customWidth="1"/>
    <col min="14083" max="14083" width="17.140625" style="79" customWidth="1"/>
    <col min="14084" max="14084" width="13" style="79" customWidth="1"/>
    <col min="14085" max="14085" width="11.140625" style="79" customWidth="1"/>
    <col min="14086" max="14086" width="13.85546875" style="79" customWidth="1"/>
    <col min="14087" max="14087" width="9.28515625" style="79" bestFit="1" customWidth="1"/>
    <col min="14088" max="14088" width="9.140625" style="79"/>
    <col min="14089" max="14089" width="10.140625" style="79" bestFit="1" customWidth="1"/>
    <col min="14090" max="14336" width="9.140625" style="79"/>
    <col min="14337" max="14337" width="9.5703125" style="79" customWidth="1"/>
    <col min="14338" max="14338" width="42.28515625" style="79" customWidth="1"/>
    <col min="14339" max="14339" width="17.140625" style="79" customWidth="1"/>
    <col min="14340" max="14340" width="13" style="79" customWidth="1"/>
    <col min="14341" max="14341" width="11.140625" style="79" customWidth="1"/>
    <col min="14342" max="14342" width="13.85546875" style="79" customWidth="1"/>
    <col min="14343" max="14343" width="9.28515625" style="79" bestFit="1" customWidth="1"/>
    <col min="14344" max="14344" width="9.140625" style="79"/>
    <col min="14345" max="14345" width="10.140625" style="79" bestFit="1" customWidth="1"/>
    <col min="14346" max="14592" width="9.140625" style="79"/>
    <col min="14593" max="14593" width="9.5703125" style="79" customWidth="1"/>
    <col min="14594" max="14594" width="42.28515625" style="79" customWidth="1"/>
    <col min="14595" max="14595" width="17.140625" style="79" customWidth="1"/>
    <col min="14596" max="14596" width="13" style="79" customWidth="1"/>
    <col min="14597" max="14597" width="11.140625" style="79" customWidth="1"/>
    <col min="14598" max="14598" width="13.85546875" style="79" customWidth="1"/>
    <col min="14599" max="14599" width="9.28515625" style="79" bestFit="1" customWidth="1"/>
    <col min="14600" max="14600" width="9.140625" style="79"/>
    <col min="14601" max="14601" width="10.140625" style="79" bestFit="1" customWidth="1"/>
    <col min="14602" max="14848" width="9.140625" style="79"/>
    <col min="14849" max="14849" width="9.5703125" style="79" customWidth="1"/>
    <col min="14850" max="14850" width="42.28515625" style="79" customWidth="1"/>
    <col min="14851" max="14851" width="17.140625" style="79" customWidth="1"/>
    <col min="14852" max="14852" width="13" style="79" customWidth="1"/>
    <col min="14853" max="14853" width="11.140625" style="79" customWidth="1"/>
    <col min="14854" max="14854" width="13.85546875" style="79" customWidth="1"/>
    <col min="14855" max="14855" width="9.28515625" style="79" bestFit="1" customWidth="1"/>
    <col min="14856" max="14856" width="9.140625" style="79"/>
    <col min="14857" max="14857" width="10.140625" style="79" bestFit="1" customWidth="1"/>
    <col min="14858" max="15104" width="9.140625" style="79"/>
    <col min="15105" max="15105" width="9.5703125" style="79" customWidth="1"/>
    <col min="15106" max="15106" width="42.28515625" style="79" customWidth="1"/>
    <col min="15107" max="15107" width="17.140625" style="79" customWidth="1"/>
    <col min="15108" max="15108" width="13" style="79" customWidth="1"/>
    <col min="15109" max="15109" width="11.140625" style="79" customWidth="1"/>
    <col min="15110" max="15110" width="13.85546875" style="79" customWidth="1"/>
    <col min="15111" max="15111" width="9.28515625" style="79" bestFit="1" customWidth="1"/>
    <col min="15112" max="15112" width="9.140625" style="79"/>
    <col min="15113" max="15113" width="10.140625" style="79" bestFit="1" customWidth="1"/>
    <col min="15114" max="15360" width="9.140625" style="79"/>
    <col min="15361" max="15361" width="9.5703125" style="79" customWidth="1"/>
    <col min="15362" max="15362" width="42.28515625" style="79" customWidth="1"/>
    <col min="15363" max="15363" width="17.140625" style="79" customWidth="1"/>
    <col min="15364" max="15364" width="13" style="79" customWidth="1"/>
    <col min="15365" max="15365" width="11.140625" style="79" customWidth="1"/>
    <col min="15366" max="15366" width="13.85546875" style="79" customWidth="1"/>
    <col min="15367" max="15367" width="9.28515625" style="79" bestFit="1" customWidth="1"/>
    <col min="15368" max="15368" width="9.140625" style="79"/>
    <col min="15369" max="15369" width="10.140625" style="79" bestFit="1" customWidth="1"/>
    <col min="15370" max="15616" width="9.140625" style="79"/>
    <col min="15617" max="15617" width="9.5703125" style="79" customWidth="1"/>
    <col min="15618" max="15618" width="42.28515625" style="79" customWidth="1"/>
    <col min="15619" max="15619" width="17.140625" style="79" customWidth="1"/>
    <col min="15620" max="15620" width="13" style="79" customWidth="1"/>
    <col min="15621" max="15621" width="11.140625" style="79" customWidth="1"/>
    <col min="15622" max="15622" width="13.85546875" style="79" customWidth="1"/>
    <col min="15623" max="15623" width="9.28515625" style="79" bestFit="1" customWidth="1"/>
    <col min="15624" max="15624" width="9.140625" style="79"/>
    <col min="15625" max="15625" width="10.140625" style="79" bestFit="1" customWidth="1"/>
    <col min="15626" max="15872" width="9.140625" style="79"/>
    <col min="15873" max="15873" width="9.5703125" style="79" customWidth="1"/>
    <col min="15874" max="15874" width="42.28515625" style="79" customWidth="1"/>
    <col min="15875" max="15875" width="17.140625" style="79" customWidth="1"/>
    <col min="15876" max="15876" width="13" style="79" customWidth="1"/>
    <col min="15877" max="15877" width="11.140625" style="79" customWidth="1"/>
    <col min="15878" max="15878" width="13.85546875" style="79" customWidth="1"/>
    <col min="15879" max="15879" width="9.28515625" style="79" bestFit="1" customWidth="1"/>
    <col min="15880" max="15880" width="9.140625" style="79"/>
    <col min="15881" max="15881" width="10.140625" style="79" bestFit="1" customWidth="1"/>
    <col min="15882" max="16128" width="9.140625" style="79"/>
    <col min="16129" max="16129" width="9.5703125" style="79" customWidth="1"/>
    <col min="16130" max="16130" width="42.28515625" style="79" customWidth="1"/>
    <col min="16131" max="16131" width="17.140625" style="79" customWidth="1"/>
    <col min="16132" max="16132" width="13" style="79" customWidth="1"/>
    <col min="16133" max="16133" width="11.140625" style="79" customWidth="1"/>
    <col min="16134" max="16134" width="13.85546875" style="79" customWidth="1"/>
    <col min="16135" max="16135" width="9.28515625" style="79" bestFit="1" customWidth="1"/>
    <col min="16136" max="16136" width="9.140625" style="79"/>
    <col min="16137" max="16137" width="10.140625" style="79" bestFit="1" customWidth="1"/>
    <col min="16138" max="16384" width="9.140625" style="79"/>
  </cols>
  <sheetData>
    <row r="1" spans="1:7" ht="18.75">
      <c r="A1" s="77"/>
      <c r="B1" s="78"/>
      <c r="C1" s="78"/>
      <c r="D1" s="22" t="s">
        <v>244</v>
      </c>
      <c r="E1" s="22"/>
      <c r="F1" s="22"/>
    </row>
    <row r="2" spans="1:7" ht="19.5" customHeight="1">
      <c r="A2" s="77"/>
      <c r="B2" s="78"/>
      <c r="C2" s="78"/>
      <c r="D2" s="289" t="s">
        <v>1</v>
      </c>
      <c r="E2" s="289"/>
      <c r="F2" s="289"/>
    </row>
    <row r="3" spans="1:7" ht="18.75">
      <c r="A3" s="77"/>
      <c r="B3" s="80"/>
      <c r="C3" s="80"/>
      <c r="D3" s="81" t="s">
        <v>183</v>
      </c>
      <c r="E3" s="81"/>
      <c r="F3" s="81"/>
    </row>
    <row r="4" spans="1:7" ht="18">
      <c r="A4" s="290" t="s">
        <v>184</v>
      </c>
      <c r="B4" s="290"/>
      <c r="C4" s="290"/>
      <c r="D4" s="290"/>
      <c r="E4" s="290"/>
      <c r="F4" s="290"/>
    </row>
    <row r="5" spans="1:7" ht="10.5" customHeight="1">
      <c r="A5" s="78"/>
      <c r="B5" s="78"/>
      <c r="C5" s="78"/>
      <c r="D5" s="78"/>
      <c r="E5" s="78"/>
      <c r="F5" s="82" t="s">
        <v>185</v>
      </c>
    </row>
    <row r="6" spans="1:7">
      <c r="A6" s="83"/>
      <c r="B6" s="291" t="s">
        <v>186</v>
      </c>
      <c r="C6" s="291" t="s">
        <v>6</v>
      </c>
      <c r="D6" s="291" t="s">
        <v>69</v>
      </c>
      <c r="E6" s="293" t="s">
        <v>70</v>
      </c>
      <c r="F6" s="294"/>
    </row>
    <row r="7" spans="1:7" ht="24">
      <c r="A7" s="84" t="s">
        <v>187</v>
      </c>
      <c r="B7" s="292"/>
      <c r="C7" s="292"/>
      <c r="D7" s="292"/>
      <c r="E7" s="85" t="s">
        <v>71</v>
      </c>
      <c r="F7" s="85" t="s">
        <v>188</v>
      </c>
    </row>
    <row r="8" spans="1:7">
      <c r="A8" s="86">
        <v>1</v>
      </c>
      <c r="B8" s="87">
        <v>2</v>
      </c>
      <c r="C8" s="87"/>
      <c r="D8" s="86">
        <v>3</v>
      </c>
      <c r="E8" s="86">
        <v>4</v>
      </c>
      <c r="F8" s="86">
        <v>5</v>
      </c>
    </row>
    <row r="9" spans="1:7">
      <c r="A9" s="88">
        <v>10000000</v>
      </c>
      <c r="B9" s="89" t="s">
        <v>189</v>
      </c>
      <c r="C9" s="90">
        <f>D9+E9</f>
        <v>16217.999999999998</v>
      </c>
      <c r="D9" s="90">
        <f>D10+D14+D29</f>
        <v>16187.999999999998</v>
      </c>
      <c r="E9" s="90">
        <f>E11+E14+E37</f>
        <v>30</v>
      </c>
      <c r="F9" s="91" t="s">
        <v>155</v>
      </c>
      <c r="G9" s="92"/>
    </row>
    <row r="10" spans="1:7">
      <c r="A10" s="88">
        <v>14000000</v>
      </c>
      <c r="B10" s="93" t="s">
        <v>317</v>
      </c>
      <c r="C10" s="90">
        <f>C11+C12+C13</f>
        <v>1081.434</v>
      </c>
      <c r="D10" s="90">
        <f t="shared" ref="D10:F10" si="0">D11+D12+D13</f>
        <v>1081.434</v>
      </c>
      <c r="E10" s="90">
        <f t="shared" si="0"/>
        <v>0</v>
      </c>
      <c r="F10" s="90">
        <f t="shared" si="0"/>
        <v>0</v>
      </c>
      <c r="G10" s="92"/>
    </row>
    <row r="11" spans="1:7" ht="35.25" customHeight="1">
      <c r="A11" s="100">
        <v>14040000</v>
      </c>
      <c r="B11" s="255" t="s">
        <v>316</v>
      </c>
      <c r="C11" s="126">
        <f t="shared" ref="C11:C75" si="1">D11+E11</f>
        <v>750</v>
      </c>
      <c r="D11" s="101">
        <v>750</v>
      </c>
      <c r="E11" s="101"/>
      <c r="F11" s="107"/>
      <c r="G11" s="92"/>
    </row>
    <row r="12" spans="1:7" ht="35.25" customHeight="1">
      <c r="A12" s="100">
        <v>14021900</v>
      </c>
      <c r="B12" s="255" t="s">
        <v>258</v>
      </c>
      <c r="C12" s="126">
        <f>D12</f>
        <v>67.853999999999999</v>
      </c>
      <c r="D12" s="101">
        <v>67.853999999999999</v>
      </c>
      <c r="E12" s="94"/>
      <c r="F12" s="95"/>
      <c r="G12" s="92"/>
    </row>
    <row r="13" spans="1:7" s="173" customFormat="1" ht="24">
      <c r="A13" s="100">
        <v>14031900</v>
      </c>
      <c r="B13" s="255" t="s">
        <v>259</v>
      </c>
      <c r="C13" s="126">
        <f t="shared" si="1"/>
        <v>263.58</v>
      </c>
      <c r="D13" s="101">
        <v>263.58</v>
      </c>
      <c r="E13" s="101"/>
      <c r="F13" s="107"/>
      <c r="G13" s="254"/>
    </row>
    <row r="14" spans="1:7">
      <c r="A14" s="88">
        <v>18000000</v>
      </c>
      <c r="B14" s="96" t="s">
        <v>190</v>
      </c>
      <c r="C14" s="90">
        <f t="shared" si="1"/>
        <v>15106.565999999999</v>
      </c>
      <c r="D14" s="94">
        <f>D15+D25</f>
        <v>15106.565999999999</v>
      </c>
      <c r="E14" s="94">
        <f>E15+E25</f>
        <v>0</v>
      </c>
      <c r="F14" s="97" t="s">
        <v>155</v>
      </c>
      <c r="G14" s="92"/>
    </row>
    <row r="15" spans="1:7">
      <c r="A15" s="88">
        <v>18010000</v>
      </c>
      <c r="B15" s="98" t="s">
        <v>191</v>
      </c>
      <c r="C15" s="90">
        <f t="shared" si="1"/>
        <v>11575</v>
      </c>
      <c r="D15" s="94">
        <f>D19+D20+D21+D22+D23+D24</f>
        <v>11575</v>
      </c>
      <c r="E15" s="94"/>
      <c r="F15" s="94"/>
      <c r="G15" s="92"/>
    </row>
    <row r="16" spans="1:7" ht="2.25" hidden="1" customHeight="1">
      <c r="A16" s="88">
        <v>18010000</v>
      </c>
      <c r="B16" s="99" t="s">
        <v>192</v>
      </c>
      <c r="C16" s="90">
        <f t="shared" si="1"/>
        <v>0</v>
      </c>
      <c r="D16" s="94"/>
      <c r="E16" s="94"/>
      <c r="F16" s="97"/>
      <c r="G16" s="92"/>
    </row>
    <row r="17" spans="1:9" ht="48" hidden="1">
      <c r="A17" s="88">
        <v>18010000</v>
      </c>
      <c r="B17" s="99" t="s">
        <v>193</v>
      </c>
      <c r="C17" s="90">
        <f t="shared" si="1"/>
        <v>0</v>
      </c>
      <c r="D17" s="94"/>
      <c r="E17" s="94"/>
      <c r="F17" s="97"/>
      <c r="G17" s="92"/>
    </row>
    <row r="18" spans="1:9" ht="48" hidden="1">
      <c r="A18" s="88">
        <v>18010000</v>
      </c>
      <c r="B18" s="99" t="s">
        <v>194</v>
      </c>
      <c r="C18" s="90">
        <f t="shared" si="1"/>
        <v>0</v>
      </c>
      <c r="D18" s="94"/>
      <c r="E18" s="94"/>
      <c r="F18" s="97"/>
      <c r="G18" s="92"/>
    </row>
    <row r="19" spans="1:9" ht="48">
      <c r="A19" s="100">
        <v>18010300</v>
      </c>
      <c r="B19" s="99" t="s">
        <v>195</v>
      </c>
      <c r="C19" s="90">
        <f t="shared" si="1"/>
        <v>0</v>
      </c>
      <c r="D19" s="101"/>
      <c r="E19" s="94"/>
      <c r="F19" s="97"/>
      <c r="G19" s="92"/>
      <c r="I19" s="102"/>
    </row>
    <row r="20" spans="1:9" ht="48">
      <c r="A20" s="100">
        <v>18010400</v>
      </c>
      <c r="B20" s="99" t="s">
        <v>196</v>
      </c>
      <c r="C20" s="90">
        <f t="shared" si="1"/>
        <v>15</v>
      </c>
      <c r="D20" s="101">
        <v>15</v>
      </c>
      <c r="E20" s="94"/>
      <c r="F20" s="97"/>
      <c r="G20" s="92"/>
      <c r="I20" s="102"/>
    </row>
    <row r="21" spans="1:9">
      <c r="A21" s="100">
        <v>18010500</v>
      </c>
      <c r="B21" s="103" t="s">
        <v>197</v>
      </c>
      <c r="C21" s="90">
        <f t="shared" si="1"/>
        <v>8100</v>
      </c>
      <c r="D21" s="101">
        <v>8100</v>
      </c>
      <c r="E21" s="94"/>
      <c r="F21" s="97"/>
      <c r="G21" s="92"/>
    </row>
    <row r="22" spans="1:9">
      <c r="A22" s="100">
        <v>18010600</v>
      </c>
      <c r="B22" s="103" t="s">
        <v>198</v>
      </c>
      <c r="C22" s="90">
        <f t="shared" si="1"/>
        <v>3100</v>
      </c>
      <c r="D22" s="101">
        <v>3100</v>
      </c>
      <c r="E22" s="94"/>
      <c r="F22" s="97"/>
      <c r="G22" s="92"/>
    </row>
    <row r="23" spans="1:9">
      <c r="A23" s="100">
        <v>18010700</v>
      </c>
      <c r="B23" s="103" t="s">
        <v>199</v>
      </c>
      <c r="C23" s="90">
        <f t="shared" si="1"/>
        <v>0</v>
      </c>
      <c r="D23" s="101"/>
      <c r="E23" s="94"/>
      <c r="F23" s="97"/>
      <c r="G23" s="92"/>
    </row>
    <row r="24" spans="1:9">
      <c r="A24" s="100">
        <v>18010900</v>
      </c>
      <c r="B24" s="103" t="s">
        <v>200</v>
      </c>
      <c r="C24" s="90">
        <f t="shared" si="1"/>
        <v>360</v>
      </c>
      <c r="D24" s="101">
        <v>360</v>
      </c>
      <c r="E24" s="94"/>
      <c r="F24" s="97"/>
      <c r="G24" s="92"/>
    </row>
    <row r="25" spans="1:9">
      <c r="A25" s="88">
        <v>18050000</v>
      </c>
      <c r="B25" s="104" t="s">
        <v>201</v>
      </c>
      <c r="C25" s="90">
        <f t="shared" si="1"/>
        <v>3531.5659999999998</v>
      </c>
      <c r="D25" s="94">
        <f>D26+D27</f>
        <v>3531.5659999999998</v>
      </c>
      <c r="E25" s="94">
        <f>E26+E27</f>
        <v>0</v>
      </c>
      <c r="F25" s="94">
        <f>F26+F27</f>
        <v>0</v>
      </c>
      <c r="G25" s="92"/>
    </row>
    <row r="26" spans="1:9">
      <c r="A26" s="100">
        <v>18050300</v>
      </c>
      <c r="B26" s="105" t="s">
        <v>202</v>
      </c>
      <c r="C26" s="90">
        <f t="shared" si="1"/>
        <v>843.44399999999996</v>
      </c>
      <c r="D26" s="101">
        <v>843.44399999999996</v>
      </c>
      <c r="E26" s="106"/>
      <c r="F26" s="106"/>
      <c r="G26" s="92"/>
    </row>
    <row r="27" spans="1:9">
      <c r="A27" s="100">
        <v>18050400</v>
      </c>
      <c r="B27" s="105" t="s">
        <v>203</v>
      </c>
      <c r="C27" s="90">
        <f t="shared" si="1"/>
        <v>2688.1219999999998</v>
      </c>
      <c r="D27" s="101">
        <v>2688.1219999999998</v>
      </c>
      <c r="E27" s="106"/>
      <c r="F27" s="106"/>
      <c r="G27" s="92"/>
    </row>
    <row r="28" spans="1:9" hidden="1">
      <c r="A28" s="100"/>
      <c r="B28" s="103"/>
      <c r="C28" s="90">
        <f t="shared" si="1"/>
        <v>0</v>
      </c>
      <c r="D28" s="107"/>
      <c r="E28" s="106"/>
      <c r="F28" s="108"/>
      <c r="G28" s="92"/>
    </row>
    <row r="29" spans="1:9" s="112" customFormat="1" hidden="1">
      <c r="A29" s="88">
        <v>19000000</v>
      </c>
      <c r="B29" s="109" t="s">
        <v>204</v>
      </c>
      <c r="C29" s="90">
        <f t="shared" si="1"/>
        <v>0</v>
      </c>
      <c r="D29" s="110">
        <f>D30+D35</f>
        <v>0</v>
      </c>
      <c r="E29" s="110">
        <f>E30+E35</f>
        <v>0</v>
      </c>
      <c r="F29" s="97" t="s">
        <v>155</v>
      </c>
      <c r="G29" s="111"/>
    </row>
    <row r="30" spans="1:9" s="112" customFormat="1" hidden="1">
      <c r="A30" s="88">
        <v>19010000</v>
      </c>
      <c r="B30" s="109" t="s">
        <v>205</v>
      </c>
      <c r="C30" s="90">
        <f t="shared" si="1"/>
        <v>0</v>
      </c>
      <c r="D30" s="110">
        <f>D31+D32+D33+D34</f>
        <v>0</v>
      </c>
      <c r="E30" s="110">
        <f>E31+E32+E33+E34</f>
        <v>0</v>
      </c>
      <c r="F30" s="97" t="s">
        <v>155</v>
      </c>
      <c r="G30" s="111"/>
    </row>
    <row r="31" spans="1:9" hidden="1">
      <c r="A31" s="100"/>
      <c r="B31" s="103"/>
      <c r="C31" s="90">
        <f t="shared" si="1"/>
        <v>0</v>
      </c>
      <c r="D31" s="101"/>
      <c r="E31" s="106"/>
      <c r="F31" s="108"/>
      <c r="G31" s="92"/>
    </row>
    <row r="32" spans="1:9" hidden="1">
      <c r="A32" s="100"/>
      <c r="B32" s="103"/>
      <c r="C32" s="90">
        <f t="shared" si="1"/>
        <v>0</v>
      </c>
      <c r="D32" s="101"/>
      <c r="E32" s="106"/>
      <c r="F32" s="108"/>
      <c r="G32" s="92"/>
    </row>
    <row r="33" spans="1:7" ht="45" hidden="1" customHeight="1">
      <c r="A33" s="100"/>
      <c r="B33" s="113"/>
      <c r="C33" s="90">
        <f t="shared" si="1"/>
        <v>0</v>
      </c>
      <c r="D33" s="101"/>
      <c r="E33" s="106"/>
      <c r="F33" s="108"/>
      <c r="G33" s="92"/>
    </row>
    <row r="34" spans="1:7" ht="0.75" customHeight="1">
      <c r="A34" s="100"/>
      <c r="B34" s="103"/>
      <c r="C34" s="90">
        <f t="shared" si="1"/>
        <v>0</v>
      </c>
      <c r="D34" s="107"/>
      <c r="E34" s="108"/>
      <c r="F34" s="108" t="s">
        <v>155</v>
      </c>
      <c r="G34" s="92"/>
    </row>
    <row r="35" spans="1:7" s="112" customFormat="1" ht="15.75" hidden="1" customHeight="1">
      <c r="A35" s="88"/>
      <c r="B35" s="109"/>
      <c r="C35" s="90">
        <f t="shared" si="1"/>
        <v>0</v>
      </c>
      <c r="D35" s="95"/>
      <c r="E35" s="97">
        <f>E36</f>
        <v>0</v>
      </c>
      <c r="F35" s="97" t="s">
        <v>155</v>
      </c>
      <c r="G35" s="111"/>
    </row>
    <row r="36" spans="1:7" ht="15.75" hidden="1" customHeight="1">
      <c r="A36" s="100"/>
      <c r="B36" s="103"/>
      <c r="C36" s="90">
        <f t="shared" si="1"/>
        <v>0</v>
      </c>
      <c r="D36" s="107"/>
      <c r="E36" s="108"/>
      <c r="F36" s="108" t="s">
        <v>155</v>
      </c>
      <c r="G36" s="92"/>
    </row>
    <row r="37" spans="1:7" ht="15.75" customHeight="1">
      <c r="A37" s="88">
        <v>19010000</v>
      </c>
      <c r="B37" s="109" t="s">
        <v>205</v>
      </c>
      <c r="C37" s="90">
        <f t="shared" si="1"/>
        <v>30</v>
      </c>
      <c r="D37" s="95">
        <f>D38+D39</f>
        <v>0</v>
      </c>
      <c r="E37" s="95">
        <f>E38+E39</f>
        <v>30</v>
      </c>
      <c r="F37" s="95">
        <f>F38+F39</f>
        <v>0</v>
      </c>
      <c r="G37" s="92"/>
    </row>
    <row r="38" spans="1:7" ht="39.75" customHeight="1">
      <c r="A38" s="100">
        <v>19010100</v>
      </c>
      <c r="B38" s="103" t="s">
        <v>206</v>
      </c>
      <c r="C38" s="90">
        <f t="shared" si="1"/>
        <v>15</v>
      </c>
      <c r="D38" s="107"/>
      <c r="E38" s="107">
        <v>15</v>
      </c>
      <c r="F38" s="107"/>
      <c r="G38" s="92"/>
    </row>
    <row r="39" spans="1:7" ht="52.5" customHeight="1">
      <c r="A39" s="100">
        <v>19010300</v>
      </c>
      <c r="B39" s="103" t="s">
        <v>207</v>
      </c>
      <c r="C39" s="90">
        <f t="shared" si="1"/>
        <v>15</v>
      </c>
      <c r="D39" s="107"/>
      <c r="E39" s="107">
        <v>15</v>
      </c>
      <c r="F39" s="107"/>
      <c r="G39" s="92"/>
    </row>
    <row r="40" spans="1:7" ht="13.5" customHeight="1">
      <c r="A40" s="114">
        <v>20000000</v>
      </c>
      <c r="B40" s="115" t="s">
        <v>208</v>
      </c>
      <c r="C40" s="90">
        <f t="shared" si="1"/>
        <v>600</v>
      </c>
      <c r="D40" s="116">
        <f>D41+D48+D52+D46</f>
        <v>580</v>
      </c>
      <c r="E40" s="116">
        <f>E51+E52+E57+E42</f>
        <v>20</v>
      </c>
      <c r="F40" s="117">
        <f>F51+F52</f>
        <v>0</v>
      </c>
      <c r="G40" s="92"/>
    </row>
    <row r="41" spans="1:7" ht="24" customHeight="1">
      <c r="A41" s="118">
        <v>21000000</v>
      </c>
      <c r="B41" s="119" t="s">
        <v>209</v>
      </c>
      <c r="C41" s="90">
        <f t="shared" si="1"/>
        <v>15</v>
      </c>
      <c r="D41" s="120">
        <f>D43</f>
        <v>15</v>
      </c>
      <c r="E41" s="121"/>
      <c r="F41" s="121" t="s">
        <v>155</v>
      </c>
      <c r="G41" s="92"/>
    </row>
    <row r="42" spans="1:7" ht="23.25" hidden="1" customHeight="1">
      <c r="A42" s="100">
        <v>21010300</v>
      </c>
      <c r="B42" s="122" t="s">
        <v>210</v>
      </c>
      <c r="C42" s="90">
        <f t="shared" si="1"/>
        <v>0</v>
      </c>
      <c r="D42" s="123"/>
      <c r="E42" s="124"/>
      <c r="F42" s="124" t="s">
        <v>155</v>
      </c>
      <c r="G42" s="92"/>
    </row>
    <row r="43" spans="1:7" ht="15.75" customHeight="1">
      <c r="A43" s="100">
        <v>21081100</v>
      </c>
      <c r="B43" s="122" t="s">
        <v>211</v>
      </c>
      <c r="C43" s="90">
        <f>D43</f>
        <v>15</v>
      </c>
      <c r="D43" s="101">
        <v>15</v>
      </c>
      <c r="E43" s="108" t="s">
        <v>155</v>
      </c>
      <c r="F43" s="108" t="s">
        <v>155</v>
      </c>
      <c r="G43" s="92"/>
    </row>
    <row r="44" spans="1:7" ht="24" hidden="1" customHeight="1">
      <c r="A44" s="100">
        <v>21081300</v>
      </c>
      <c r="B44" s="125" t="s">
        <v>212</v>
      </c>
      <c r="C44" s="90" t="e">
        <f t="shared" si="1"/>
        <v>#VALUE!</v>
      </c>
      <c r="D44" s="126"/>
      <c r="E44" s="127" t="s">
        <v>155</v>
      </c>
      <c r="F44" s="127" t="s">
        <v>155</v>
      </c>
      <c r="G44" s="92"/>
    </row>
    <row r="45" spans="1:7" ht="9" hidden="1" customHeight="1">
      <c r="A45" s="118">
        <v>22000000</v>
      </c>
      <c r="B45" s="128" t="s">
        <v>213</v>
      </c>
      <c r="C45" s="90" t="e">
        <f t="shared" si="1"/>
        <v>#VALUE!</v>
      </c>
      <c r="D45" s="129">
        <f>D48</f>
        <v>65</v>
      </c>
      <c r="E45" s="130" t="s">
        <v>155</v>
      </c>
      <c r="F45" s="130" t="s">
        <v>155</v>
      </c>
      <c r="G45" s="92"/>
    </row>
    <row r="46" spans="1:7" ht="14.25" customHeight="1">
      <c r="A46" s="131">
        <v>22010000</v>
      </c>
      <c r="B46" s="128" t="s">
        <v>214</v>
      </c>
      <c r="C46" s="90">
        <f t="shared" si="1"/>
        <v>500</v>
      </c>
      <c r="D46" s="129">
        <f>D47</f>
        <v>500</v>
      </c>
      <c r="E46" s="129">
        <f>E47</f>
        <v>0</v>
      </c>
      <c r="F46" s="129">
        <f>F47</f>
        <v>0</v>
      </c>
      <c r="G46" s="92"/>
    </row>
    <row r="47" spans="1:7" ht="24.75" customHeight="1">
      <c r="A47" s="132">
        <v>22012500</v>
      </c>
      <c r="B47" s="128" t="s">
        <v>215</v>
      </c>
      <c r="C47" s="90">
        <f t="shared" si="1"/>
        <v>500</v>
      </c>
      <c r="D47" s="129">
        <v>500</v>
      </c>
      <c r="E47" s="130"/>
      <c r="F47" s="130"/>
      <c r="G47" s="92"/>
    </row>
    <row r="48" spans="1:7" ht="13.5" customHeight="1">
      <c r="A48" s="88">
        <v>22090000</v>
      </c>
      <c r="B48" s="133" t="s">
        <v>216</v>
      </c>
      <c r="C48" s="90">
        <f>D48</f>
        <v>65</v>
      </c>
      <c r="D48" s="90">
        <f>D49+D50</f>
        <v>65</v>
      </c>
      <c r="E48" s="134" t="s">
        <v>155</v>
      </c>
      <c r="F48" s="134" t="s">
        <v>155</v>
      </c>
      <c r="G48" s="92"/>
    </row>
    <row r="49" spans="1:7" ht="35.25" customHeight="1">
      <c r="A49" s="100">
        <v>22090100</v>
      </c>
      <c r="B49" s="122" t="s">
        <v>217</v>
      </c>
      <c r="C49" s="90">
        <f t="shared" si="1"/>
        <v>35</v>
      </c>
      <c r="D49" s="126">
        <v>35</v>
      </c>
      <c r="E49" s="127"/>
      <c r="F49" s="127"/>
      <c r="G49" s="92"/>
    </row>
    <row r="50" spans="1:7" ht="36.75" customHeight="1">
      <c r="A50" s="100">
        <v>22090400</v>
      </c>
      <c r="B50" s="122" t="s">
        <v>218</v>
      </c>
      <c r="C50" s="90">
        <f t="shared" si="1"/>
        <v>30</v>
      </c>
      <c r="D50" s="126">
        <v>30</v>
      </c>
      <c r="E50" s="127"/>
      <c r="F50" s="127"/>
      <c r="G50" s="92"/>
    </row>
    <row r="51" spans="1:7" ht="0.75" hidden="1" customHeight="1">
      <c r="A51" s="135">
        <v>21080000</v>
      </c>
      <c r="B51" s="136" t="s">
        <v>219</v>
      </c>
      <c r="C51" s="90">
        <f t="shared" si="1"/>
        <v>0</v>
      </c>
      <c r="D51" s="137"/>
      <c r="E51" s="137"/>
      <c r="F51" s="137"/>
      <c r="G51" s="92"/>
    </row>
    <row r="52" spans="1:7" ht="17.25" customHeight="1">
      <c r="A52" s="135">
        <v>24000000</v>
      </c>
      <c r="B52" s="136" t="s">
        <v>220</v>
      </c>
      <c r="C52" s="90">
        <f t="shared" si="1"/>
        <v>0</v>
      </c>
      <c r="D52" s="137">
        <f>D54</f>
        <v>0</v>
      </c>
      <c r="E52" s="137">
        <f>E56</f>
        <v>0</v>
      </c>
      <c r="F52" s="137"/>
      <c r="G52" s="92"/>
    </row>
    <row r="53" spans="1:7" ht="6" hidden="1" customHeight="1">
      <c r="A53" s="138">
        <v>24030000</v>
      </c>
      <c r="B53" s="139" t="s">
        <v>221</v>
      </c>
      <c r="C53" s="90" t="e">
        <f t="shared" si="1"/>
        <v>#VALUE!</v>
      </c>
      <c r="D53" s="140"/>
      <c r="E53" s="141" t="s">
        <v>155</v>
      </c>
      <c r="F53" s="141" t="s">
        <v>155</v>
      </c>
      <c r="G53" s="92"/>
    </row>
    <row r="54" spans="1:7" ht="15" customHeight="1">
      <c r="A54" s="142">
        <v>24060300</v>
      </c>
      <c r="B54" s="143" t="s">
        <v>222</v>
      </c>
      <c r="C54" s="90">
        <f>D54</f>
        <v>0</v>
      </c>
      <c r="D54" s="144"/>
      <c r="E54" s="145" t="s">
        <v>155</v>
      </c>
      <c r="F54" s="145" t="s">
        <v>155</v>
      </c>
      <c r="G54" s="92"/>
    </row>
    <row r="55" spans="1:7" ht="0.75" customHeight="1">
      <c r="A55" s="142">
        <v>24110600</v>
      </c>
      <c r="B55" s="146" t="s">
        <v>223</v>
      </c>
      <c r="C55" s="90" t="e">
        <f t="shared" si="1"/>
        <v>#VALUE!</v>
      </c>
      <c r="D55" s="145" t="s">
        <v>224</v>
      </c>
      <c r="E55" s="147" t="s">
        <v>155</v>
      </c>
      <c r="F55" s="147" t="s">
        <v>155</v>
      </c>
      <c r="G55" s="92"/>
    </row>
    <row r="56" spans="1:7" ht="11.25" hidden="1" customHeight="1">
      <c r="A56" s="148">
        <v>24062100</v>
      </c>
      <c r="B56" s="149" t="s">
        <v>225</v>
      </c>
      <c r="C56" s="90" t="e">
        <f t="shared" si="1"/>
        <v>#VALUE!</v>
      </c>
      <c r="D56" s="147" t="s">
        <v>155</v>
      </c>
      <c r="E56" s="145"/>
      <c r="F56" s="145" t="s">
        <v>155</v>
      </c>
      <c r="G56" s="92"/>
    </row>
    <row r="57" spans="1:7">
      <c r="A57" s="135">
        <v>25000000</v>
      </c>
      <c r="B57" s="150" t="s">
        <v>226</v>
      </c>
      <c r="C57" s="90">
        <f t="shared" si="1"/>
        <v>20</v>
      </c>
      <c r="D57" s="151"/>
      <c r="E57" s="152">
        <f>E58+E59</f>
        <v>20</v>
      </c>
      <c r="F57" s="151"/>
      <c r="G57" s="92"/>
    </row>
    <row r="58" spans="1:7" ht="33.75" hidden="1" customHeight="1">
      <c r="A58" s="142">
        <v>25010100</v>
      </c>
      <c r="B58" s="153" t="s">
        <v>227</v>
      </c>
      <c r="C58" s="90">
        <f t="shared" si="1"/>
        <v>0</v>
      </c>
      <c r="D58" s="145"/>
      <c r="E58" s="126"/>
      <c r="F58" s="145"/>
      <c r="G58" s="92"/>
    </row>
    <row r="59" spans="1:7" ht="14.25" customHeight="1">
      <c r="A59" s="142">
        <v>25010300</v>
      </c>
      <c r="B59" s="153" t="s">
        <v>228</v>
      </c>
      <c r="C59" s="90">
        <f t="shared" si="1"/>
        <v>20</v>
      </c>
      <c r="D59" s="145"/>
      <c r="E59" s="126">
        <v>20</v>
      </c>
      <c r="F59" s="145"/>
      <c r="G59" s="92"/>
    </row>
    <row r="60" spans="1:7" ht="15.75" hidden="1" customHeight="1">
      <c r="A60" s="135">
        <v>30000000</v>
      </c>
      <c r="B60" s="150" t="s">
        <v>229</v>
      </c>
      <c r="C60" s="90">
        <f t="shared" si="1"/>
        <v>0</v>
      </c>
      <c r="D60" s="154">
        <f>D61</f>
        <v>0</v>
      </c>
      <c r="E60" s="155">
        <f>E61+E64</f>
        <v>0</v>
      </c>
      <c r="F60" s="155">
        <f>F61+F64</f>
        <v>0</v>
      </c>
      <c r="G60" s="92"/>
    </row>
    <row r="61" spans="1:7" ht="15.75" hidden="1" customHeight="1">
      <c r="A61" s="142">
        <v>31000000</v>
      </c>
      <c r="B61" s="153" t="s">
        <v>230</v>
      </c>
      <c r="C61" s="90">
        <f t="shared" si="1"/>
        <v>0</v>
      </c>
      <c r="D61" s="156">
        <f>D62</f>
        <v>0</v>
      </c>
      <c r="E61" s="144">
        <f>E63</f>
        <v>0</v>
      </c>
      <c r="F61" s="144">
        <f>F63</f>
        <v>0</v>
      </c>
      <c r="G61" s="92"/>
    </row>
    <row r="62" spans="1:7" ht="56.25" hidden="1" customHeight="1">
      <c r="A62" s="142">
        <v>31010200</v>
      </c>
      <c r="B62" s="157" t="s">
        <v>231</v>
      </c>
      <c r="C62" s="90">
        <f t="shared" si="1"/>
        <v>0</v>
      </c>
      <c r="D62" s="156">
        <v>0</v>
      </c>
      <c r="E62" s="144"/>
      <c r="F62" s="156"/>
      <c r="G62" s="92"/>
    </row>
    <row r="63" spans="1:7" ht="37.5" hidden="1" customHeight="1">
      <c r="A63" s="158">
        <v>31030000</v>
      </c>
      <c r="B63" s="146" t="s">
        <v>232</v>
      </c>
      <c r="C63" s="90" t="e">
        <f t="shared" si="1"/>
        <v>#VALUE!</v>
      </c>
      <c r="D63" s="145" t="s">
        <v>155</v>
      </c>
      <c r="E63" s="101"/>
      <c r="F63" s="101"/>
      <c r="G63" s="92"/>
    </row>
    <row r="64" spans="1:7" ht="22.5" hidden="1" customHeight="1">
      <c r="A64" s="159">
        <v>33000000</v>
      </c>
      <c r="B64" s="160" t="s">
        <v>233</v>
      </c>
      <c r="C64" s="90" t="e">
        <f t="shared" si="1"/>
        <v>#VALUE!</v>
      </c>
      <c r="D64" s="141" t="s">
        <v>155</v>
      </c>
      <c r="E64" s="101"/>
      <c r="F64" s="101"/>
      <c r="G64" s="92"/>
    </row>
    <row r="65" spans="1:7" ht="44.25" hidden="1" customHeight="1">
      <c r="A65" s="159">
        <v>33010100</v>
      </c>
      <c r="B65" s="161" t="s">
        <v>234</v>
      </c>
      <c r="C65" s="90" t="e">
        <f t="shared" si="1"/>
        <v>#VALUE!</v>
      </c>
      <c r="D65" s="145" t="s">
        <v>155</v>
      </c>
      <c r="E65" s="101"/>
      <c r="F65" s="101"/>
      <c r="G65" s="92"/>
    </row>
    <row r="66" spans="1:7" hidden="1">
      <c r="A66" s="135">
        <v>50000000</v>
      </c>
      <c r="B66" s="162" t="s">
        <v>235</v>
      </c>
      <c r="C66" s="90" t="e">
        <f t="shared" si="1"/>
        <v>#VALUE!</v>
      </c>
      <c r="D66" s="151" t="s">
        <v>155</v>
      </c>
      <c r="E66" s="137">
        <f>E67+E68</f>
        <v>0</v>
      </c>
      <c r="F66" s="151" t="s">
        <v>155</v>
      </c>
      <c r="G66" s="92"/>
    </row>
    <row r="67" spans="1:7" hidden="1">
      <c r="A67" s="142"/>
      <c r="B67" s="142"/>
      <c r="C67" s="90" t="e">
        <f t="shared" si="1"/>
        <v>#VALUE!</v>
      </c>
      <c r="D67" s="145" t="s">
        <v>155</v>
      </c>
      <c r="E67" s="147"/>
      <c r="F67" s="145" t="s">
        <v>155</v>
      </c>
      <c r="G67" s="92"/>
    </row>
    <row r="68" spans="1:7" ht="0.75" hidden="1" customHeight="1">
      <c r="A68" s="142"/>
      <c r="B68" s="163"/>
      <c r="C68" s="90" t="e">
        <f t="shared" si="1"/>
        <v>#VALUE!</v>
      </c>
      <c r="D68" s="145" t="s">
        <v>155</v>
      </c>
      <c r="E68" s="164"/>
      <c r="F68" s="145" t="s">
        <v>155</v>
      </c>
      <c r="G68" s="92"/>
    </row>
    <row r="69" spans="1:7">
      <c r="A69" s="142"/>
      <c r="B69" s="165" t="s">
        <v>236</v>
      </c>
      <c r="C69" s="90">
        <f t="shared" si="1"/>
        <v>16818</v>
      </c>
      <c r="D69" s="166">
        <f>D9+D40+D60</f>
        <v>16768</v>
      </c>
      <c r="E69" s="166">
        <f>E40+E9+E60+E66</f>
        <v>50</v>
      </c>
      <c r="F69" s="166">
        <f>F63+F65+F25</f>
        <v>0</v>
      </c>
      <c r="G69" s="92"/>
    </row>
    <row r="70" spans="1:7" ht="15" customHeight="1">
      <c r="A70" s="138">
        <v>40000000</v>
      </c>
      <c r="B70" s="167" t="s">
        <v>237</v>
      </c>
      <c r="C70" s="90">
        <f t="shared" si="1"/>
        <v>19589.957000000002</v>
      </c>
      <c r="D70" s="166">
        <f>D71+D73</f>
        <v>8400.2039999999997</v>
      </c>
      <c r="E70" s="166">
        <f>F70</f>
        <v>11189.753000000001</v>
      </c>
      <c r="F70" s="166">
        <f>F71+F73</f>
        <v>11189.753000000001</v>
      </c>
      <c r="G70" s="92"/>
    </row>
    <row r="71" spans="1:7" ht="29.25" customHeight="1">
      <c r="A71" s="135">
        <v>41050000</v>
      </c>
      <c r="B71" s="135" t="s">
        <v>238</v>
      </c>
      <c r="C71" s="90">
        <f>C72</f>
        <v>11350.345000000001</v>
      </c>
      <c r="D71" s="90">
        <f t="shared" ref="D71:F71" si="2">D72</f>
        <v>160.59200000000001</v>
      </c>
      <c r="E71" s="90">
        <f t="shared" si="2"/>
        <v>11189.753000000001</v>
      </c>
      <c r="F71" s="90">
        <f t="shared" si="2"/>
        <v>11189.753000000001</v>
      </c>
      <c r="G71" s="92"/>
    </row>
    <row r="72" spans="1:7" ht="15" customHeight="1">
      <c r="A72" s="142">
        <v>41053900</v>
      </c>
      <c r="B72" s="142" t="s">
        <v>239</v>
      </c>
      <c r="C72" s="90">
        <f t="shared" si="1"/>
        <v>11350.345000000001</v>
      </c>
      <c r="D72" s="101">
        <v>160.59200000000001</v>
      </c>
      <c r="E72" s="144">
        <v>11189.753000000001</v>
      </c>
      <c r="F72" s="101">
        <f>E72</f>
        <v>11189.753000000001</v>
      </c>
      <c r="G72" s="92"/>
    </row>
    <row r="73" spans="1:7" ht="27" customHeight="1">
      <c r="A73" s="169">
        <v>41040000</v>
      </c>
      <c r="B73" s="170" t="s">
        <v>240</v>
      </c>
      <c r="C73" s="90">
        <f t="shared" si="1"/>
        <v>8239.6119999999992</v>
      </c>
      <c r="D73" s="171">
        <v>8239.6119999999992</v>
      </c>
      <c r="E73" s="168"/>
      <c r="F73" s="171"/>
      <c r="G73" s="92"/>
    </row>
    <row r="74" spans="1:7" ht="43.5" hidden="1" customHeight="1">
      <c r="A74" s="142">
        <v>41034400</v>
      </c>
      <c r="B74" s="163" t="s">
        <v>241</v>
      </c>
      <c r="C74" s="90">
        <f t="shared" si="1"/>
        <v>0</v>
      </c>
      <c r="D74" s="107"/>
      <c r="E74" s="144">
        <f>F74</f>
        <v>0</v>
      </c>
      <c r="F74" s="106"/>
      <c r="G74" s="92"/>
    </row>
    <row r="75" spans="1:7" ht="14.25" customHeight="1">
      <c r="A75" s="142">
        <v>41040400</v>
      </c>
      <c r="B75" s="142" t="s">
        <v>242</v>
      </c>
      <c r="C75" s="90">
        <f t="shared" si="1"/>
        <v>8239.6119999999992</v>
      </c>
      <c r="D75" s="144">
        <v>8239.6119999999992</v>
      </c>
      <c r="E75" s="144"/>
      <c r="F75" s="101"/>
      <c r="G75" s="92"/>
    </row>
    <row r="76" spans="1:7">
      <c r="A76" s="142"/>
      <c r="B76" s="165" t="s">
        <v>243</v>
      </c>
      <c r="C76" s="90">
        <f>D76+E76</f>
        <v>36407.956999999995</v>
      </c>
      <c r="D76" s="166">
        <f>D69+D70</f>
        <v>25168.203999999998</v>
      </c>
      <c r="E76" s="166">
        <f>E69+E70</f>
        <v>11239.753000000001</v>
      </c>
      <c r="F76" s="166">
        <f>F69+F70</f>
        <v>11189.753000000001</v>
      </c>
      <c r="G76" s="92"/>
    </row>
    <row r="77" spans="1:7" s="22" customFormat="1" ht="27.75" customHeight="1">
      <c r="B77" s="22" t="s">
        <v>28</v>
      </c>
      <c r="E77" s="22" t="s">
        <v>29</v>
      </c>
    </row>
    <row r="78" spans="1:7" ht="15.75">
      <c r="B78" s="172"/>
      <c r="C78" s="172"/>
      <c r="D78" s="172"/>
      <c r="E78" s="172"/>
      <c r="F78" s="172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zoomScaleNormal="75" zoomScaleSheetLayoutView="100" workbookViewId="0">
      <pane xSplit="4" ySplit="6" topLeftCell="E7" activePane="bottomRight" state="frozenSplit"/>
      <selection pane="topRight" activeCell="E1" sqref="E1"/>
      <selection pane="bottomLeft" activeCell="A8" sqref="A8"/>
      <selection pane="bottomRight" activeCell="C21" sqref="C21"/>
    </sheetView>
  </sheetViews>
  <sheetFormatPr defaultRowHeight="18.75"/>
  <cols>
    <col min="1" max="1" width="16.7109375" style="187" customWidth="1"/>
    <col min="2" max="2" width="11.5703125" style="187" customWidth="1"/>
    <col min="3" max="3" width="59.140625" style="187" customWidth="1"/>
    <col min="4" max="4" width="14.5703125" style="64" customWidth="1"/>
    <col min="5" max="5" width="11.140625" style="64" customWidth="1"/>
    <col min="6" max="6" width="13.28515625" style="64" customWidth="1"/>
    <col min="7" max="7" width="14.28515625" style="64" customWidth="1"/>
    <col min="8" max="8" width="11.7109375" customWidth="1"/>
    <col min="9" max="9" width="13.140625" customWidth="1"/>
    <col min="10" max="10" width="12.42578125" customWidth="1"/>
    <col min="11" max="11" width="11.42578125" bestFit="1" customWidth="1"/>
    <col min="12" max="12" width="11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21" customHeight="1">
      <c r="H1" t="s">
        <v>0</v>
      </c>
      <c r="M1" t="s">
        <v>246</v>
      </c>
    </row>
    <row r="2" spans="1:16" ht="15" customHeight="1">
      <c r="M2" t="s">
        <v>1</v>
      </c>
    </row>
    <row r="3" spans="1:16" ht="15" customHeight="1">
      <c r="K3" s="1"/>
      <c r="L3" s="1"/>
      <c r="M3" t="s">
        <v>256</v>
      </c>
    </row>
    <row r="4" spans="1:16" ht="16.5" customHeight="1">
      <c r="C4" s="187" t="s">
        <v>178</v>
      </c>
      <c r="D4" s="65"/>
      <c r="E4" s="65"/>
      <c r="F4" s="65"/>
      <c r="G4" s="65"/>
      <c r="H4" s="2"/>
      <c r="K4" s="3"/>
      <c r="L4" s="4"/>
      <c r="P4" t="s">
        <v>2</v>
      </c>
    </row>
    <row r="5" spans="1:16" ht="15" customHeight="1">
      <c r="A5" s="306" t="s">
        <v>3</v>
      </c>
      <c r="B5" s="306" t="s">
        <v>4</v>
      </c>
      <c r="C5" s="306" t="s">
        <v>245</v>
      </c>
      <c r="D5" s="196"/>
      <c r="E5" s="302" t="s">
        <v>5</v>
      </c>
      <c r="F5" s="303"/>
      <c r="G5" s="303"/>
      <c r="H5" s="303"/>
      <c r="I5" s="303"/>
      <c r="J5" s="303"/>
      <c r="K5" s="304"/>
      <c r="L5" s="304"/>
      <c r="M5" s="303"/>
      <c r="N5" s="303"/>
      <c r="O5" s="303"/>
      <c r="P5" s="305"/>
    </row>
    <row r="6" spans="1:16" ht="21" customHeight="1">
      <c r="A6" s="307"/>
      <c r="B6" s="307"/>
      <c r="C6" s="307"/>
      <c r="D6" s="197" t="s">
        <v>6</v>
      </c>
      <c r="E6" s="191" t="s">
        <v>7</v>
      </c>
      <c r="F6" s="199" t="s">
        <v>8</v>
      </c>
      <c r="G6" s="199" t="s">
        <v>9</v>
      </c>
      <c r="H6" s="200" t="s">
        <v>10</v>
      </c>
      <c r="I6" s="200" t="s">
        <v>11</v>
      </c>
      <c r="J6" s="200" t="s">
        <v>12</v>
      </c>
      <c r="K6" s="200" t="s">
        <v>13</v>
      </c>
      <c r="L6" s="200" t="s">
        <v>14</v>
      </c>
      <c r="M6" s="200" t="s">
        <v>15</v>
      </c>
      <c r="N6" s="200" t="s">
        <v>16</v>
      </c>
      <c r="O6" s="200" t="s">
        <v>17</v>
      </c>
      <c r="P6" s="200" t="s">
        <v>18</v>
      </c>
    </row>
    <row r="7" spans="1:16" ht="21" hidden="1" customHeight="1">
      <c r="A7" s="188"/>
      <c r="B7" s="188"/>
      <c r="C7" s="189"/>
      <c r="D7" s="192"/>
      <c r="E7" s="193"/>
      <c r="F7" s="193"/>
      <c r="G7" s="193"/>
      <c r="H7" s="194"/>
      <c r="I7" s="194"/>
      <c r="J7" s="194"/>
      <c r="K7" s="194"/>
      <c r="L7" s="195"/>
      <c r="M7" s="194"/>
      <c r="N7" s="194"/>
      <c r="O7" s="194"/>
      <c r="P7" s="194"/>
    </row>
    <row r="8" spans="1:16" s="198" customFormat="1" ht="21" customHeight="1">
      <c r="A8" s="297" t="s">
        <v>257</v>
      </c>
      <c r="B8" s="298"/>
      <c r="C8" s="299"/>
      <c r="D8" s="243">
        <f>I8</f>
        <v>523000</v>
      </c>
      <c r="E8" s="244"/>
      <c r="F8" s="244"/>
      <c r="G8" s="244"/>
      <c r="H8" s="244"/>
      <c r="I8" s="244">
        <f>I9+I10+I11+I12</f>
        <v>523000</v>
      </c>
      <c r="J8" s="244"/>
      <c r="K8" s="244"/>
      <c r="L8" s="244"/>
      <c r="M8" s="244"/>
      <c r="N8" s="244"/>
      <c r="O8" s="244"/>
      <c r="P8" s="244"/>
    </row>
    <row r="9" spans="1:16" ht="42" customHeight="1">
      <c r="A9" s="245">
        <v>14021900</v>
      </c>
      <c r="B9" s="295" t="s">
        <v>258</v>
      </c>
      <c r="C9" s="296"/>
      <c r="D9" s="192">
        <f>I9</f>
        <v>67854</v>
      </c>
      <c r="E9" s="246"/>
      <c r="F9" s="246"/>
      <c r="G9" s="246"/>
      <c r="H9" s="246"/>
      <c r="I9" s="246">
        <v>67854</v>
      </c>
      <c r="J9" s="246"/>
      <c r="K9" s="246"/>
      <c r="L9" s="246"/>
      <c r="M9" s="246"/>
      <c r="N9" s="246"/>
      <c r="O9" s="246"/>
      <c r="P9" s="246"/>
    </row>
    <row r="10" spans="1:16" ht="36" customHeight="1">
      <c r="A10" s="245">
        <v>14031900</v>
      </c>
      <c r="B10" s="295" t="s">
        <v>259</v>
      </c>
      <c r="C10" s="296"/>
      <c r="D10" s="192">
        <f t="shared" ref="D10:D12" si="0">I10</f>
        <v>263580</v>
      </c>
      <c r="E10" s="246"/>
      <c r="F10" s="246"/>
      <c r="G10" s="246"/>
      <c r="H10" s="246"/>
      <c r="I10" s="246">
        <v>263580</v>
      </c>
      <c r="J10" s="246"/>
      <c r="K10" s="246"/>
      <c r="L10" s="246"/>
      <c r="M10" s="246"/>
      <c r="N10" s="246"/>
      <c r="O10" s="246"/>
      <c r="P10" s="246"/>
    </row>
    <row r="11" spans="1:16" ht="21" customHeight="1">
      <c r="A11" s="245">
        <v>18050300</v>
      </c>
      <c r="B11" s="295" t="s">
        <v>260</v>
      </c>
      <c r="C11" s="296"/>
      <c r="D11" s="192">
        <f t="shared" si="0"/>
        <v>103444</v>
      </c>
      <c r="E11" s="246"/>
      <c r="F11" s="246"/>
      <c r="G11" s="246"/>
      <c r="H11" s="246"/>
      <c r="I11" s="246">
        <v>103444</v>
      </c>
      <c r="J11" s="246"/>
      <c r="K11" s="246"/>
      <c r="L11" s="246"/>
      <c r="M11" s="246"/>
      <c r="N11" s="246"/>
      <c r="O11" s="246"/>
      <c r="P11" s="246"/>
    </row>
    <row r="12" spans="1:16" ht="21" customHeight="1">
      <c r="A12" s="245">
        <v>18050400</v>
      </c>
      <c r="B12" s="295" t="s">
        <v>261</v>
      </c>
      <c r="C12" s="296"/>
      <c r="D12" s="192">
        <f t="shared" si="0"/>
        <v>88122</v>
      </c>
      <c r="E12" s="246"/>
      <c r="F12" s="246"/>
      <c r="G12" s="246"/>
      <c r="H12" s="246"/>
      <c r="I12" s="246">
        <v>88122</v>
      </c>
      <c r="J12" s="246"/>
      <c r="K12" s="246"/>
      <c r="L12" s="246"/>
      <c r="M12" s="246"/>
      <c r="N12" s="246"/>
      <c r="O12" s="246"/>
      <c r="P12" s="246"/>
    </row>
    <row r="13" spans="1:16" s="201" customFormat="1" ht="21" customHeight="1">
      <c r="A13" s="297" t="s">
        <v>263</v>
      </c>
      <c r="B13" s="298"/>
      <c r="C13" s="299"/>
      <c r="D13" s="247">
        <f>D14+D16+D18</f>
        <v>-84000</v>
      </c>
      <c r="E13" s="247">
        <f t="shared" ref="E13:P13" si="1">E14+E16+E18</f>
        <v>0</v>
      </c>
      <c r="F13" s="247">
        <f t="shared" si="1"/>
        <v>-50000</v>
      </c>
      <c r="G13" s="247">
        <f t="shared" si="1"/>
        <v>-50000</v>
      </c>
      <c r="H13" s="247">
        <f t="shared" si="1"/>
        <v>0</v>
      </c>
      <c r="I13" s="247">
        <f t="shared" si="1"/>
        <v>16000</v>
      </c>
      <c r="J13" s="247">
        <f t="shared" si="1"/>
        <v>0</v>
      </c>
      <c r="K13" s="247">
        <f t="shared" si="1"/>
        <v>0</v>
      </c>
      <c r="L13" s="247">
        <f t="shared" si="1"/>
        <v>0</v>
      </c>
      <c r="M13" s="247">
        <f t="shared" si="1"/>
        <v>0</v>
      </c>
      <c r="N13" s="247">
        <f t="shared" si="1"/>
        <v>0</v>
      </c>
      <c r="O13" s="247">
        <f t="shared" si="1"/>
        <v>0</v>
      </c>
      <c r="P13" s="247">
        <f t="shared" si="1"/>
        <v>0</v>
      </c>
    </row>
    <row r="14" spans="1:16" s="66" customFormat="1" ht="39" customHeight="1">
      <c r="A14" s="300">
        <v>218110</v>
      </c>
      <c r="B14" s="301"/>
      <c r="C14" s="185" t="s">
        <v>262</v>
      </c>
      <c r="D14" s="247">
        <f>I14</f>
        <v>16000</v>
      </c>
      <c r="E14" s="248"/>
      <c r="F14" s="248"/>
      <c r="G14" s="248"/>
      <c r="H14" s="248"/>
      <c r="I14" s="248">
        <f>I15</f>
        <v>16000</v>
      </c>
      <c r="J14" s="249"/>
      <c r="K14" s="249"/>
      <c r="L14" s="249"/>
      <c r="M14" s="249"/>
      <c r="N14" s="249"/>
      <c r="O14" s="249"/>
      <c r="P14" s="249"/>
    </row>
    <row r="15" spans="1:16" s="66" customFormat="1" ht="26.25" customHeight="1">
      <c r="A15" s="251"/>
      <c r="B15" s="252">
        <v>2210</v>
      </c>
      <c r="C15" s="185" t="s">
        <v>264</v>
      </c>
      <c r="D15" s="250">
        <f t="shared" ref="D15" si="2">E15+F15+G15+H15+I15+J15+K15+L15+M15+N15+O15+P15</f>
        <v>16000</v>
      </c>
      <c r="E15" s="249"/>
      <c r="F15" s="249"/>
      <c r="G15" s="249"/>
      <c r="H15" s="249"/>
      <c r="I15" s="249">
        <v>16000</v>
      </c>
      <c r="J15" s="249"/>
      <c r="K15" s="249"/>
      <c r="L15" s="249"/>
      <c r="M15" s="249"/>
      <c r="N15" s="249"/>
      <c r="O15" s="249"/>
      <c r="P15" s="249"/>
    </row>
    <row r="16" spans="1:16" s="242" customFormat="1" ht="27" customHeight="1">
      <c r="A16" s="300">
        <v>210180</v>
      </c>
      <c r="B16" s="301"/>
      <c r="C16" s="185" t="s">
        <v>102</v>
      </c>
      <c r="D16" s="247">
        <f>D17</f>
        <v>-150000</v>
      </c>
      <c r="E16" s="247">
        <f t="shared" ref="E16:G16" si="3">E17</f>
        <v>-50000</v>
      </c>
      <c r="F16" s="247">
        <f t="shared" si="3"/>
        <v>-50000</v>
      </c>
      <c r="G16" s="247">
        <f t="shared" si="3"/>
        <v>-50000</v>
      </c>
      <c r="H16" s="248"/>
      <c r="I16" s="248"/>
      <c r="J16" s="249"/>
      <c r="K16" s="249"/>
      <c r="L16" s="249"/>
      <c r="M16" s="249"/>
      <c r="N16" s="249"/>
      <c r="O16" s="249"/>
      <c r="P16" s="249"/>
    </row>
    <row r="17" spans="1:16" s="242" customFormat="1" ht="26.25" customHeight="1">
      <c r="A17" s="251"/>
      <c r="B17" s="252">
        <v>2240</v>
      </c>
      <c r="C17" s="185" t="s">
        <v>315</v>
      </c>
      <c r="D17" s="250">
        <f>E17+F17+G17</f>
        <v>-150000</v>
      </c>
      <c r="E17" s="249">
        <v>-50000</v>
      </c>
      <c r="F17" s="249">
        <v>-50000</v>
      </c>
      <c r="G17" s="249">
        <v>-50000</v>
      </c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 s="242" customFormat="1" ht="39" customHeight="1">
      <c r="A18" s="300">
        <v>216011</v>
      </c>
      <c r="B18" s="301"/>
      <c r="C18" s="185" t="s">
        <v>25</v>
      </c>
      <c r="D18" s="247">
        <f>D19</f>
        <v>50000</v>
      </c>
      <c r="E18" s="247">
        <f>E19</f>
        <v>50000</v>
      </c>
      <c r="F18" s="248"/>
      <c r="G18" s="248"/>
      <c r="H18" s="248"/>
      <c r="I18" s="248"/>
      <c r="J18" s="249"/>
      <c r="K18" s="249"/>
      <c r="L18" s="249"/>
      <c r="M18" s="249"/>
      <c r="N18" s="249"/>
      <c r="O18" s="249"/>
      <c r="P18" s="249"/>
    </row>
    <row r="19" spans="1:16" s="242" customFormat="1" ht="26.25" customHeight="1">
      <c r="A19" s="251"/>
      <c r="B19" s="252">
        <v>2240</v>
      </c>
      <c r="C19" s="185" t="s">
        <v>315</v>
      </c>
      <c r="D19" s="250">
        <f>E19</f>
        <v>50000</v>
      </c>
      <c r="E19" s="249">
        <v>50000</v>
      </c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 s="201" customFormat="1" ht="21" customHeight="1">
      <c r="A20" s="297" t="s">
        <v>19</v>
      </c>
      <c r="B20" s="298"/>
      <c r="C20" s="299"/>
      <c r="D20" s="247">
        <f>D21+D23+D26+D29+D31+D33</f>
        <v>607000</v>
      </c>
      <c r="E20" s="247">
        <f t="shared" ref="E20:P20" si="4">E21+E23+E26+E29+E31+E33</f>
        <v>0</v>
      </c>
      <c r="F20" s="247">
        <f t="shared" si="4"/>
        <v>50000</v>
      </c>
      <c r="G20" s="247">
        <f t="shared" si="4"/>
        <v>50000</v>
      </c>
      <c r="H20" s="247">
        <f t="shared" si="4"/>
        <v>0</v>
      </c>
      <c r="I20" s="247">
        <f t="shared" si="4"/>
        <v>507000</v>
      </c>
      <c r="J20" s="247">
        <f t="shared" si="4"/>
        <v>0</v>
      </c>
      <c r="K20" s="247">
        <f t="shared" si="4"/>
        <v>0</v>
      </c>
      <c r="L20" s="247">
        <f t="shared" si="4"/>
        <v>0</v>
      </c>
      <c r="M20" s="247">
        <f t="shared" si="4"/>
        <v>0</v>
      </c>
      <c r="N20" s="247">
        <f t="shared" si="4"/>
        <v>0</v>
      </c>
      <c r="O20" s="247">
        <f t="shared" si="4"/>
        <v>0</v>
      </c>
      <c r="P20" s="247">
        <f t="shared" si="4"/>
        <v>0</v>
      </c>
    </row>
    <row r="21" spans="1:16" s="66" customFormat="1" ht="39" customHeight="1">
      <c r="A21" s="300">
        <v>218110</v>
      </c>
      <c r="B21" s="301"/>
      <c r="C21" s="185" t="s">
        <v>320</v>
      </c>
      <c r="D21" s="247">
        <f>I21</f>
        <v>26000</v>
      </c>
      <c r="E21" s="248"/>
      <c r="F21" s="248"/>
      <c r="G21" s="248"/>
      <c r="H21" s="248"/>
      <c r="I21" s="248">
        <f>I22</f>
        <v>26000</v>
      </c>
      <c r="J21" s="249"/>
      <c r="K21" s="249"/>
      <c r="L21" s="249"/>
      <c r="M21" s="249"/>
      <c r="N21" s="249"/>
      <c r="O21" s="249"/>
      <c r="P21" s="249"/>
    </row>
    <row r="22" spans="1:16" s="66" customFormat="1" ht="38.25" customHeight="1">
      <c r="A22" s="251"/>
      <c r="B22" s="252">
        <v>3110</v>
      </c>
      <c r="C22" s="185" t="s">
        <v>265</v>
      </c>
      <c r="D22" s="250">
        <f t="shared" ref="D22" si="5">E22+F22+G22+H22+I22+J22+K22+L22+M22+N22+O22+P22</f>
        <v>26000</v>
      </c>
      <c r="E22" s="249"/>
      <c r="F22" s="249"/>
      <c r="G22" s="249"/>
      <c r="H22" s="249"/>
      <c r="I22" s="249">
        <v>26000</v>
      </c>
      <c r="J22" s="249"/>
      <c r="K22" s="249"/>
      <c r="L22" s="249"/>
      <c r="M22" s="249"/>
      <c r="N22" s="249"/>
      <c r="O22" s="249"/>
      <c r="P22" s="249"/>
    </row>
    <row r="23" spans="1:16" s="66" customFormat="1" ht="31.5" customHeight="1">
      <c r="A23" s="300">
        <v>216030</v>
      </c>
      <c r="B23" s="301"/>
      <c r="C23" s="185" t="s">
        <v>45</v>
      </c>
      <c r="D23" s="247">
        <f>D24+D25</f>
        <v>7713</v>
      </c>
      <c r="E23" s="248"/>
      <c r="F23" s="248">
        <f>F24</f>
        <v>11000</v>
      </c>
      <c r="G23" s="248">
        <f>G24</f>
        <v>50000</v>
      </c>
      <c r="H23" s="248"/>
      <c r="I23" s="248"/>
      <c r="J23" s="248">
        <f>J25</f>
        <v>-53287</v>
      </c>
      <c r="K23" s="249"/>
      <c r="L23" s="249"/>
      <c r="M23" s="249"/>
      <c r="N23" s="249"/>
      <c r="O23" s="249"/>
      <c r="P23" s="249"/>
    </row>
    <row r="24" spans="1:16" s="66" customFormat="1" ht="43.5" customHeight="1">
      <c r="A24" s="251"/>
      <c r="B24" s="253">
        <v>3110</v>
      </c>
      <c r="C24" s="185" t="s">
        <v>265</v>
      </c>
      <c r="D24" s="247">
        <f>F24+G24</f>
        <v>61000</v>
      </c>
      <c r="E24" s="248"/>
      <c r="F24" s="249">
        <v>11000</v>
      </c>
      <c r="G24" s="249">
        <v>50000</v>
      </c>
      <c r="H24" s="248"/>
      <c r="I24" s="248"/>
      <c r="J24" s="248"/>
      <c r="K24" s="249"/>
      <c r="L24" s="249"/>
      <c r="M24" s="249"/>
      <c r="N24" s="249"/>
      <c r="O24" s="249"/>
      <c r="P24" s="249"/>
    </row>
    <row r="25" spans="1:16" s="66" customFormat="1" ht="31.5" customHeight="1">
      <c r="A25" s="251"/>
      <c r="B25" s="252">
        <v>3132</v>
      </c>
      <c r="C25" s="185" t="s">
        <v>23</v>
      </c>
      <c r="D25" s="247">
        <f t="shared" ref="D25:D28" si="6">J25</f>
        <v>-53287</v>
      </c>
      <c r="E25" s="249"/>
      <c r="F25" s="249"/>
      <c r="G25" s="249"/>
      <c r="H25" s="249"/>
      <c r="I25" s="249"/>
      <c r="J25" s="249">
        <v>-53287</v>
      </c>
      <c r="K25" s="249"/>
      <c r="L25" s="249"/>
      <c r="M25" s="249"/>
      <c r="N25" s="249"/>
      <c r="O25" s="249"/>
      <c r="P25" s="249"/>
    </row>
    <row r="26" spans="1:16" s="66" customFormat="1" ht="42" customHeight="1">
      <c r="A26" s="300">
        <v>216011</v>
      </c>
      <c r="B26" s="301"/>
      <c r="C26" s="185" t="s">
        <v>25</v>
      </c>
      <c r="D26" s="247">
        <f>D27+D28</f>
        <v>70287</v>
      </c>
      <c r="E26" s="248"/>
      <c r="F26" s="248">
        <f>F27</f>
        <v>17000</v>
      </c>
      <c r="G26" s="248"/>
      <c r="H26" s="248"/>
      <c r="I26" s="248"/>
      <c r="J26" s="248">
        <f>J28</f>
        <v>53287</v>
      </c>
      <c r="K26" s="249"/>
      <c r="L26" s="249"/>
      <c r="M26" s="249"/>
      <c r="N26" s="249"/>
      <c r="O26" s="249"/>
      <c r="P26" s="249"/>
    </row>
    <row r="27" spans="1:16" s="66" customFormat="1" ht="42" customHeight="1">
      <c r="A27" s="251"/>
      <c r="B27" s="253">
        <v>3110</v>
      </c>
      <c r="C27" s="185" t="s">
        <v>265</v>
      </c>
      <c r="D27" s="247">
        <f>F27</f>
        <v>17000</v>
      </c>
      <c r="E27" s="248"/>
      <c r="F27" s="249">
        <v>17000</v>
      </c>
      <c r="G27" s="248"/>
      <c r="H27" s="248"/>
      <c r="I27" s="248"/>
      <c r="J27" s="248"/>
      <c r="K27" s="249"/>
      <c r="L27" s="249"/>
      <c r="M27" s="249"/>
      <c r="N27" s="249"/>
      <c r="O27" s="249"/>
      <c r="P27" s="249"/>
    </row>
    <row r="28" spans="1:16" s="66" customFormat="1" ht="39" customHeight="1">
      <c r="A28" s="251"/>
      <c r="B28" s="252">
        <v>3131</v>
      </c>
      <c r="C28" s="185" t="s">
        <v>314</v>
      </c>
      <c r="D28" s="247">
        <f t="shared" si="6"/>
        <v>53287</v>
      </c>
      <c r="E28" s="249"/>
      <c r="F28" s="249"/>
      <c r="G28" s="249"/>
      <c r="H28" s="249"/>
      <c r="I28" s="249"/>
      <c r="J28" s="249">
        <v>53287</v>
      </c>
      <c r="K28" s="249"/>
      <c r="L28" s="249"/>
      <c r="M28" s="249"/>
      <c r="N28" s="249"/>
      <c r="O28" s="249"/>
      <c r="P28" s="249"/>
    </row>
    <row r="29" spans="1:16" s="66" customFormat="1" ht="37.5" customHeight="1">
      <c r="A29" s="300">
        <v>217330</v>
      </c>
      <c r="B29" s="301"/>
      <c r="C29" s="185" t="s">
        <v>266</v>
      </c>
      <c r="D29" s="247">
        <f>I29</f>
        <v>396300</v>
      </c>
      <c r="E29" s="248"/>
      <c r="F29" s="248"/>
      <c r="G29" s="248"/>
      <c r="H29" s="248"/>
      <c r="I29" s="248">
        <f>I30</f>
        <v>396300</v>
      </c>
      <c r="J29" s="249"/>
      <c r="K29" s="249"/>
      <c r="L29" s="249"/>
      <c r="M29" s="249"/>
      <c r="N29" s="249"/>
      <c r="O29" s="249"/>
      <c r="P29" s="249"/>
    </row>
    <row r="30" spans="1:16" s="66" customFormat="1" ht="26.25" customHeight="1">
      <c r="A30" s="251"/>
      <c r="B30" s="252">
        <v>3132</v>
      </c>
      <c r="C30" s="185" t="s">
        <v>23</v>
      </c>
      <c r="D30" s="250">
        <f>I30</f>
        <v>396300</v>
      </c>
      <c r="E30" s="249"/>
      <c r="F30" s="249"/>
      <c r="G30" s="249"/>
      <c r="H30" s="249"/>
      <c r="I30" s="249">
        <v>396300</v>
      </c>
      <c r="J30" s="249"/>
      <c r="K30" s="249"/>
      <c r="L30" s="249"/>
      <c r="M30" s="249"/>
      <c r="N30" s="249"/>
      <c r="O30" s="249"/>
      <c r="P30" s="249"/>
    </row>
    <row r="31" spans="1:16" s="66" customFormat="1" ht="59.25" customHeight="1">
      <c r="A31" s="300">
        <v>217461</v>
      </c>
      <c r="B31" s="301"/>
      <c r="C31" s="185" t="s">
        <v>22</v>
      </c>
      <c r="D31" s="247">
        <f>D32</f>
        <v>84700</v>
      </c>
      <c r="E31" s="248"/>
      <c r="F31" s="248"/>
      <c r="G31" s="248"/>
      <c r="H31" s="248"/>
      <c r="I31" s="248">
        <f>I32</f>
        <v>84700</v>
      </c>
      <c r="J31" s="249"/>
      <c r="K31" s="249"/>
      <c r="L31" s="249"/>
      <c r="M31" s="249"/>
      <c r="N31" s="249"/>
      <c r="O31" s="249"/>
      <c r="P31" s="249"/>
    </row>
    <row r="32" spans="1:16" s="66" customFormat="1" ht="23.25" customHeight="1">
      <c r="A32" s="251"/>
      <c r="B32" s="253">
        <v>3132</v>
      </c>
      <c r="C32" s="185" t="s">
        <v>23</v>
      </c>
      <c r="D32" s="250">
        <f>I32</f>
        <v>84700</v>
      </c>
      <c r="E32" s="249"/>
      <c r="F32" s="249"/>
      <c r="G32" s="249"/>
      <c r="H32" s="249"/>
      <c r="I32" s="249">
        <v>84700</v>
      </c>
      <c r="J32" s="249"/>
      <c r="K32" s="249"/>
      <c r="L32" s="249"/>
      <c r="M32" s="249"/>
      <c r="N32" s="249"/>
      <c r="O32" s="249"/>
      <c r="P32" s="249"/>
    </row>
    <row r="33" spans="1:16" s="66" customFormat="1" ht="57.75" customHeight="1">
      <c r="A33" s="300">
        <v>215062</v>
      </c>
      <c r="B33" s="301"/>
      <c r="C33" s="185" t="s">
        <v>124</v>
      </c>
      <c r="D33" s="247">
        <f>F33</f>
        <v>22000</v>
      </c>
      <c r="E33" s="248"/>
      <c r="F33" s="248">
        <f>F34</f>
        <v>22000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16" s="66" customFormat="1" ht="23.25" customHeight="1">
      <c r="A34" s="251"/>
      <c r="B34" s="253">
        <v>3110</v>
      </c>
      <c r="C34" s="185" t="s">
        <v>265</v>
      </c>
      <c r="D34" s="250">
        <f>F34</f>
        <v>22000</v>
      </c>
      <c r="E34" s="249"/>
      <c r="F34" s="249">
        <v>22000</v>
      </c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 s="1" customFormat="1">
      <c r="A35" s="190"/>
      <c r="B35" s="190"/>
      <c r="C35" s="190"/>
      <c r="D35" s="67"/>
      <c r="E35" s="67"/>
      <c r="F35" s="67"/>
      <c r="G35" s="67"/>
      <c r="H35" s="7"/>
      <c r="I35" s="6"/>
      <c r="J35" s="7"/>
      <c r="K35" s="7"/>
      <c r="L35" s="7"/>
      <c r="M35" s="7"/>
      <c r="N35" s="7"/>
      <c r="O35" s="7"/>
      <c r="P35" s="7"/>
    </row>
    <row r="36" spans="1:16" s="10" customFormat="1">
      <c r="A36" s="186"/>
      <c r="B36" s="186" t="s">
        <v>28</v>
      </c>
      <c r="C36" s="186"/>
      <c r="D36" s="63" t="s">
        <v>251</v>
      </c>
      <c r="L36" s="68"/>
    </row>
    <row r="37" spans="1:16" s="1" customFormat="1">
      <c r="A37" s="190"/>
      <c r="B37" s="190"/>
      <c r="C37" s="190"/>
      <c r="D37" s="67"/>
      <c r="E37" s="67"/>
      <c r="F37" s="67"/>
      <c r="G37" s="67"/>
      <c r="H37" s="7"/>
      <c r="I37" s="7"/>
      <c r="J37" s="7"/>
      <c r="K37" s="7"/>
      <c r="L37" s="7"/>
      <c r="M37" s="7"/>
      <c r="N37" s="7"/>
      <c r="O37" s="7"/>
      <c r="P37" s="7"/>
    </row>
    <row r="38" spans="1:16" s="1" customFormat="1">
      <c r="A38" s="190"/>
      <c r="B38" s="190"/>
      <c r="C38" s="190"/>
      <c r="D38" s="69"/>
      <c r="E38" s="67"/>
      <c r="F38" s="67"/>
      <c r="G38" s="67"/>
      <c r="H38" s="7"/>
      <c r="I38" s="7"/>
      <c r="J38" s="7"/>
      <c r="K38" s="7"/>
      <c r="L38" s="7"/>
      <c r="M38" s="7"/>
      <c r="N38" s="7"/>
      <c r="O38" s="7"/>
      <c r="P38" s="7"/>
    </row>
    <row r="39" spans="1:16" s="1" customFormat="1">
      <c r="A39" s="190"/>
      <c r="B39" s="190"/>
      <c r="C39" s="190"/>
      <c r="D39" s="69"/>
      <c r="E39" s="67"/>
      <c r="F39" s="67"/>
      <c r="G39" s="67"/>
      <c r="H39" s="7"/>
      <c r="I39" s="7"/>
      <c r="J39" s="7"/>
      <c r="K39" s="7"/>
      <c r="L39" s="7"/>
      <c r="M39" s="7"/>
      <c r="N39" s="7"/>
      <c r="O39" s="7"/>
      <c r="P39" s="7"/>
    </row>
    <row r="40" spans="1:16" s="1" customFormat="1">
      <c r="A40" s="190"/>
      <c r="B40" s="190"/>
      <c r="C40" s="190"/>
      <c r="D40" s="69"/>
      <c r="E40" s="69"/>
      <c r="F40" s="69"/>
      <c r="G40" s="69"/>
      <c r="H40" s="6"/>
      <c r="I40" s="6"/>
      <c r="J40" s="6"/>
      <c r="K40" s="6"/>
      <c r="L40" s="6"/>
      <c r="M40" s="6"/>
      <c r="N40" s="6"/>
      <c r="O40" s="6"/>
      <c r="P40" s="6"/>
    </row>
    <row r="41" spans="1:16" s="1" customFormat="1">
      <c r="A41" s="190"/>
      <c r="B41" s="190"/>
      <c r="C41" s="190"/>
      <c r="D41" s="69"/>
      <c r="E41" s="69"/>
      <c r="F41" s="69"/>
      <c r="G41" s="69"/>
      <c r="H41" s="6"/>
      <c r="I41" s="6"/>
      <c r="J41" s="6"/>
      <c r="K41" s="6"/>
      <c r="L41" s="6"/>
      <c r="M41" s="6"/>
      <c r="N41" s="6"/>
      <c r="O41" s="6"/>
      <c r="P41" s="6"/>
    </row>
    <row r="42" spans="1:16" s="1" customFormat="1">
      <c r="A42" s="190"/>
      <c r="B42" s="190"/>
      <c r="C42" s="190"/>
      <c r="D42" s="67"/>
      <c r="E42" s="67"/>
      <c r="F42" s="67"/>
      <c r="G42" s="67"/>
      <c r="H42" s="7"/>
      <c r="I42" s="7"/>
      <c r="J42" s="7"/>
      <c r="K42" s="7"/>
      <c r="L42" s="7"/>
      <c r="M42" s="7"/>
      <c r="N42" s="7"/>
      <c r="O42" s="7"/>
      <c r="P42" s="7"/>
    </row>
    <row r="43" spans="1:16" s="1" customFormat="1">
      <c r="A43" s="190"/>
      <c r="B43" s="190"/>
      <c r="C43" s="190"/>
      <c r="D43" s="69"/>
      <c r="E43" s="67"/>
      <c r="F43" s="67"/>
      <c r="G43" s="67"/>
      <c r="H43" s="7"/>
      <c r="I43" s="7"/>
      <c r="J43" s="7"/>
      <c r="K43" s="7"/>
      <c r="L43" s="7"/>
      <c r="M43" s="7"/>
      <c r="N43" s="7"/>
      <c r="O43" s="7"/>
      <c r="P43" s="7"/>
    </row>
    <row r="44" spans="1:16" s="1" customFormat="1">
      <c r="A44" s="190"/>
      <c r="B44" s="190"/>
      <c r="C44" s="190"/>
      <c r="D44" s="69"/>
      <c r="E44" s="67"/>
      <c r="F44" s="67"/>
      <c r="G44" s="67"/>
      <c r="H44" s="7"/>
      <c r="I44" s="7"/>
      <c r="J44" s="7"/>
      <c r="K44" s="7"/>
      <c r="L44" s="7"/>
      <c r="M44" s="7"/>
      <c r="N44" s="7"/>
      <c r="O44" s="7"/>
      <c r="P44" s="7"/>
    </row>
    <row r="45" spans="1:16" s="1" customFormat="1">
      <c r="A45" s="190"/>
      <c r="B45" s="190"/>
      <c r="C45" s="190"/>
      <c r="D45" s="69"/>
      <c r="E45" s="67"/>
      <c r="F45" s="67"/>
      <c r="G45" s="67"/>
      <c r="H45" s="7"/>
      <c r="I45" s="7"/>
      <c r="J45" s="7"/>
      <c r="K45" s="7"/>
      <c r="L45" s="7"/>
      <c r="M45" s="7"/>
      <c r="N45" s="7"/>
      <c r="O45" s="7"/>
      <c r="P45" s="7"/>
    </row>
    <row r="46" spans="1:16" s="1" customFormat="1">
      <c r="A46" s="190"/>
      <c r="B46" s="190"/>
      <c r="C46" s="190"/>
      <c r="D46" s="69"/>
      <c r="E46" s="69"/>
      <c r="F46" s="69"/>
      <c r="G46" s="69"/>
      <c r="H46" s="6"/>
      <c r="I46" s="6"/>
      <c r="J46" s="6"/>
      <c r="K46" s="6"/>
      <c r="L46" s="6"/>
      <c r="M46" s="6"/>
      <c r="N46" s="6"/>
      <c r="O46" s="6"/>
      <c r="P46" s="6"/>
    </row>
    <row r="47" spans="1:16" s="1" customFormat="1">
      <c r="A47" s="190"/>
      <c r="B47" s="190"/>
      <c r="C47" s="190"/>
      <c r="D47" s="69"/>
      <c r="E47" s="69"/>
      <c r="F47" s="69"/>
      <c r="G47" s="69"/>
      <c r="H47" s="6"/>
      <c r="I47" s="6"/>
      <c r="J47" s="6"/>
      <c r="K47" s="6"/>
      <c r="L47" s="6"/>
      <c r="M47" s="6"/>
      <c r="N47" s="6"/>
      <c r="O47" s="6"/>
      <c r="P47" s="6"/>
    </row>
    <row r="48" spans="1:16" s="1" customFormat="1">
      <c r="A48" s="190"/>
      <c r="B48" s="190"/>
      <c r="C48" s="190"/>
      <c r="D48" s="69"/>
      <c r="E48" s="69"/>
      <c r="F48" s="69"/>
      <c r="G48" s="69"/>
      <c r="H48" s="6"/>
      <c r="I48" s="6"/>
      <c r="J48" s="6"/>
      <c r="K48" s="6"/>
      <c r="L48" s="6"/>
      <c r="M48" s="6"/>
      <c r="N48" s="6"/>
      <c r="O48" s="6"/>
      <c r="P48" s="6"/>
    </row>
    <row r="49" spans="1:16" s="1" customFormat="1">
      <c r="A49" s="190"/>
      <c r="B49" s="190"/>
      <c r="C49" s="190"/>
      <c r="D49" s="69"/>
      <c r="E49" s="69"/>
      <c r="F49" s="69"/>
      <c r="G49" s="69"/>
      <c r="H49" s="6"/>
      <c r="I49" s="6"/>
      <c r="J49" s="6"/>
      <c r="K49" s="6"/>
      <c r="L49" s="6"/>
      <c r="M49" s="6"/>
      <c r="N49" s="6"/>
      <c r="O49" s="6"/>
      <c r="P49" s="6"/>
    </row>
    <row r="50" spans="1:16" s="1" customFormat="1">
      <c r="A50" s="190"/>
      <c r="B50" s="190"/>
      <c r="C50" s="190"/>
      <c r="D50" s="69"/>
      <c r="E50" s="69"/>
      <c r="F50" s="69"/>
      <c r="G50" s="69"/>
      <c r="H50" s="6"/>
      <c r="I50" s="6"/>
      <c r="J50" s="6"/>
      <c r="K50" s="6"/>
      <c r="L50" s="6"/>
      <c r="M50" s="6"/>
      <c r="N50" s="6"/>
      <c r="O50" s="6"/>
      <c r="P50" s="6"/>
    </row>
    <row r="51" spans="1:16" s="1" customFormat="1">
      <c r="A51" s="190"/>
      <c r="B51" s="190"/>
      <c r="C51" s="190"/>
      <c r="D51" s="69"/>
      <c r="E51" s="69"/>
      <c r="F51" s="69"/>
      <c r="G51" s="69"/>
      <c r="H51" s="6"/>
      <c r="I51" s="6"/>
      <c r="J51" s="6"/>
      <c r="K51" s="6"/>
      <c r="L51" s="6"/>
      <c r="M51" s="6"/>
      <c r="N51" s="6"/>
      <c r="O51" s="6"/>
      <c r="P51" s="6"/>
    </row>
    <row r="52" spans="1:16" s="1" customFormat="1">
      <c r="A52" s="190"/>
      <c r="B52" s="190"/>
      <c r="C52" s="190"/>
      <c r="D52" s="69"/>
      <c r="E52" s="69"/>
      <c r="F52" s="69"/>
      <c r="G52" s="69"/>
      <c r="H52" s="6"/>
      <c r="I52" s="6"/>
      <c r="J52" s="6"/>
      <c r="K52" s="6"/>
      <c r="L52" s="6"/>
      <c r="M52" s="6"/>
      <c r="N52" s="6"/>
      <c r="O52" s="6"/>
      <c r="P52" s="6"/>
    </row>
    <row r="53" spans="1:16" s="1" customFormat="1" ht="15" customHeight="1">
      <c r="A53" s="190"/>
      <c r="B53" s="190"/>
      <c r="C53" s="190"/>
      <c r="D53" s="69"/>
      <c r="E53" s="69"/>
      <c r="F53" s="69"/>
      <c r="G53" s="69"/>
      <c r="H53" s="6"/>
      <c r="I53" s="6"/>
      <c r="J53" s="6"/>
      <c r="K53" s="6"/>
      <c r="L53" s="6"/>
      <c r="M53" s="6"/>
      <c r="N53" s="6"/>
      <c r="O53" s="6"/>
      <c r="P53" s="6"/>
    </row>
    <row r="54" spans="1:16" s="1" customFormat="1" ht="15" customHeight="1">
      <c r="A54" s="190"/>
      <c r="B54" s="190"/>
      <c r="C54" s="190"/>
      <c r="D54" s="69"/>
      <c r="E54" s="69"/>
      <c r="F54" s="69"/>
      <c r="G54" s="69"/>
      <c r="H54" s="6"/>
      <c r="I54" s="6"/>
      <c r="J54" s="6"/>
      <c r="K54" s="6"/>
      <c r="L54" s="6"/>
      <c r="M54" s="6"/>
      <c r="N54" s="6"/>
      <c r="O54" s="6"/>
      <c r="P54" s="6"/>
    </row>
    <row r="55" spans="1:16" s="1" customFormat="1" ht="15" customHeight="1">
      <c r="A55" s="190"/>
      <c r="B55" s="190"/>
      <c r="C55" s="190"/>
      <c r="D55" s="70"/>
      <c r="E55" s="70"/>
      <c r="F55" s="70"/>
      <c r="G55" s="70"/>
      <c r="H55" s="5"/>
      <c r="I55" s="5"/>
      <c r="J55" s="5"/>
      <c r="K55" s="5"/>
      <c r="L55" s="5"/>
      <c r="M55" s="5"/>
      <c r="N55" s="5"/>
      <c r="O55" s="5"/>
      <c r="P55" s="5"/>
    </row>
    <row r="56" spans="1:16" s="1" customFormat="1" ht="15" customHeight="1">
      <c r="A56" s="190"/>
      <c r="B56" s="190"/>
      <c r="C56" s="190"/>
      <c r="D56" s="69"/>
      <c r="E56" s="70"/>
      <c r="F56" s="70"/>
      <c r="G56" s="70"/>
      <c r="H56" s="5"/>
      <c r="I56" s="5"/>
      <c r="J56" s="8"/>
      <c r="K56" s="5"/>
      <c r="L56" s="5"/>
      <c r="M56" s="5"/>
      <c r="N56" s="5"/>
      <c r="O56" s="5"/>
      <c r="P56" s="5"/>
    </row>
    <row r="57" spans="1:16" s="1" customFormat="1" ht="15" customHeight="1">
      <c r="A57" s="190"/>
      <c r="B57" s="190"/>
      <c r="C57" s="190"/>
      <c r="D57" s="69"/>
      <c r="E57" s="69"/>
      <c r="F57" s="69"/>
      <c r="G57" s="69"/>
      <c r="H57" s="6"/>
      <c r="I57" s="6"/>
      <c r="J57" s="6"/>
      <c r="K57" s="6"/>
      <c r="L57" s="6"/>
      <c r="M57" s="6"/>
      <c r="N57" s="6"/>
      <c r="O57" s="6"/>
      <c r="P57" s="6"/>
    </row>
    <row r="58" spans="1:16" s="1" customFormat="1" ht="15" customHeight="1">
      <c r="A58" s="190"/>
      <c r="B58" s="190"/>
      <c r="C58" s="190"/>
      <c r="D58" s="70"/>
      <c r="E58" s="70"/>
      <c r="F58" s="70"/>
      <c r="G58" s="70"/>
      <c r="H58" s="5"/>
      <c r="I58" s="5"/>
      <c r="J58" s="5"/>
      <c r="K58" s="5"/>
      <c r="L58" s="5"/>
      <c r="M58" s="5"/>
      <c r="N58" s="5"/>
      <c r="O58" s="5"/>
      <c r="P58" s="5"/>
    </row>
    <row r="59" spans="1:16" s="1" customFormat="1" ht="15" customHeight="1">
      <c r="A59" s="190"/>
      <c r="B59" s="190"/>
      <c r="C59" s="190"/>
      <c r="D59" s="70"/>
      <c r="E59" s="70"/>
      <c r="F59" s="70"/>
      <c r="G59" s="70"/>
      <c r="H59" s="5"/>
      <c r="I59" s="5"/>
      <c r="J59" s="5"/>
      <c r="K59" s="5"/>
      <c r="L59" s="5"/>
      <c r="M59" s="5"/>
      <c r="N59" s="5"/>
      <c r="O59" s="5"/>
      <c r="P59" s="5"/>
    </row>
    <row r="60" spans="1:16" s="1" customFormat="1" ht="15" customHeight="1">
      <c r="A60" s="190"/>
      <c r="B60" s="190"/>
      <c r="C60" s="190"/>
      <c r="D60" s="70"/>
      <c r="E60" s="70"/>
      <c r="F60" s="70"/>
      <c r="G60" s="70"/>
      <c r="H60" s="5"/>
      <c r="I60" s="5"/>
      <c r="J60" s="5"/>
      <c r="K60" s="5"/>
      <c r="L60" s="5"/>
      <c r="M60" s="5"/>
      <c r="N60" s="5"/>
      <c r="O60" s="5"/>
      <c r="P60" s="5"/>
    </row>
    <row r="61" spans="1:16" s="1" customFormat="1" ht="15" customHeight="1">
      <c r="A61" s="190"/>
      <c r="B61" s="190"/>
      <c r="C61" s="190"/>
      <c r="D61" s="71"/>
      <c r="E61" s="71"/>
      <c r="F61" s="71"/>
      <c r="G61" s="71"/>
      <c r="H61" s="9"/>
      <c r="I61" s="9"/>
      <c r="J61" s="9"/>
      <c r="K61" s="9"/>
      <c r="L61" s="9"/>
      <c r="M61" s="9"/>
      <c r="N61" s="9"/>
      <c r="O61" s="9"/>
      <c r="P61" s="9"/>
    </row>
    <row r="62" spans="1:16" s="1" customFormat="1">
      <c r="A62" s="190"/>
      <c r="B62" s="190"/>
      <c r="C62" s="190"/>
      <c r="D62" s="72"/>
      <c r="E62" s="72"/>
      <c r="F62" s="72"/>
      <c r="G62" s="72"/>
      <c r="H62" s="9"/>
      <c r="I62" s="9"/>
      <c r="J62" s="9"/>
      <c r="K62" s="9"/>
      <c r="L62" s="9"/>
      <c r="M62" s="9"/>
      <c r="N62" s="9"/>
      <c r="O62" s="9"/>
      <c r="P62" s="9"/>
    </row>
    <row r="63" spans="1:16">
      <c r="C63" s="190"/>
    </row>
    <row r="64" spans="1:16">
      <c r="C64" s="190"/>
    </row>
  </sheetData>
  <mergeCells count="20">
    <mergeCell ref="A33:B33"/>
    <mergeCell ref="A21:B21"/>
    <mergeCell ref="A18:B18"/>
    <mergeCell ref="E5:P5"/>
    <mergeCell ref="A20:C20"/>
    <mergeCell ref="A29:B29"/>
    <mergeCell ref="A26:B26"/>
    <mergeCell ref="A23:B23"/>
    <mergeCell ref="A8:C8"/>
    <mergeCell ref="A5:A6"/>
    <mergeCell ref="B5:B6"/>
    <mergeCell ref="C5:C6"/>
    <mergeCell ref="B9:C9"/>
    <mergeCell ref="B10:C10"/>
    <mergeCell ref="B11:C11"/>
    <mergeCell ref="B12:C12"/>
    <mergeCell ref="A13:C13"/>
    <mergeCell ref="A14:B14"/>
    <mergeCell ref="A16:B16"/>
    <mergeCell ref="A31:B31"/>
  </mergeCells>
  <pageMargins left="0.59055118110236227" right="0.19685039370078741" top="0.62992125984251968" bottom="0.19685039370078741" header="1.1417322834645669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view="pageBreakPreview" topLeftCell="O1" zoomScaleNormal="100" zoomScaleSheetLayoutView="100" workbookViewId="0">
      <selection activeCell="D79" sqref="D79"/>
    </sheetView>
  </sheetViews>
  <sheetFormatPr defaultColWidth="9.140625" defaultRowHeight="12.75" outlineLevelRow="1"/>
  <cols>
    <col min="1" max="1" width="9.140625" style="26" customWidth="1"/>
    <col min="2" max="2" width="10.140625" style="26" customWidth="1"/>
    <col min="3" max="3" width="10" style="27" customWidth="1"/>
    <col min="4" max="4" width="44" style="27" customWidth="1"/>
    <col min="5" max="5" width="10.85546875" style="27" customWidth="1"/>
    <col min="6" max="6" width="11.42578125" style="27" customWidth="1"/>
    <col min="7" max="8" width="10.28515625" style="27" customWidth="1"/>
    <col min="9" max="9" width="10.42578125" style="27" customWidth="1"/>
    <col min="10" max="10" width="10.85546875" style="27" customWidth="1"/>
    <col min="11" max="12" width="11.5703125" style="27" customWidth="1"/>
    <col min="13" max="13" width="10" style="26" customWidth="1"/>
    <col min="14" max="14" width="10.85546875" style="26" customWidth="1"/>
    <col min="15" max="15" width="10.140625" style="26" customWidth="1"/>
    <col min="16" max="16" width="13.85546875" style="26" customWidth="1"/>
    <col min="17" max="17" width="15.140625" style="26" bestFit="1" customWidth="1"/>
    <col min="18" max="256" width="9.140625" style="28"/>
    <col min="257" max="257" width="9.140625" style="28" customWidth="1"/>
    <col min="258" max="258" width="10.140625" style="28" customWidth="1"/>
    <col min="259" max="259" width="10" style="28" customWidth="1"/>
    <col min="260" max="260" width="44" style="28" customWidth="1"/>
    <col min="261" max="261" width="10.85546875" style="28" customWidth="1"/>
    <col min="262" max="262" width="11.42578125" style="28" customWidth="1"/>
    <col min="263" max="264" width="10.28515625" style="28" customWidth="1"/>
    <col min="265" max="265" width="10.42578125" style="28" customWidth="1"/>
    <col min="266" max="266" width="10.85546875" style="28" customWidth="1"/>
    <col min="267" max="268" width="11.5703125" style="28" customWidth="1"/>
    <col min="269" max="269" width="10" style="28" customWidth="1"/>
    <col min="270" max="270" width="10.85546875" style="28" customWidth="1"/>
    <col min="271" max="271" width="10.140625" style="28" customWidth="1"/>
    <col min="272" max="272" width="13.85546875" style="28" customWidth="1"/>
    <col min="273" max="512" width="9.140625" style="28"/>
    <col min="513" max="513" width="9.140625" style="28" customWidth="1"/>
    <col min="514" max="514" width="10.140625" style="28" customWidth="1"/>
    <col min="515" max="515" width="10" style="28" customWidth="1"/>
    <col min="516" max="516" width="44" style="28" customWidth="1"/>
    <col min="517" max="517" width="10.85546875" style="28" customWidth="1"/>
    <col min="518" max="518" width="11.42578125" style="28" customWidth="1"/>
    <col min="519" max="520" width="10.28515625" style="28" customWidth="1"/>
    <col min="521" max="521" width="10.42578125" style="28" customWidth="1"/>
    <col min="522" max="522" width="10.85546875" style="28" customWidth="1"/>
    <col min="523" max="524" width="11.5703125" style="28" customWidth="1"/>
    <col min="525" max="525" width="10" style="28" customWidth="1"/>
    <col min="526" max="526" width="10.85546875" style="28" customWidth="1"/>
    <col min="527" max="527" width="10.140625" style="28" customWidth="1"/>
    <col min="528" max="528" width="13.85546875" style="28" customWidth="1"/>
    <col min="529" max="768" width="9.140625" style="28"/>
    <col min="769" max="769" width="9.140625" style="28" customWidth="1"/>
    <col min="770" max="770" width="10.140625" style="28" customWidth="1"/>
    <col min="771" max="771" width="10" style="28" customWidth="1"/>
    <col min="772" max="772" width="44" style="28" customWidth="1"/>
    <col min="773" max="773" width="10.85546875" style="28" customWidth="1"/>
    <col min="774" max="774" width="11.42578125" style="28" customWidth="1"/>
    <col min="775" max="776" width="10.28515625" style="28" customWidth="1"/>
    <col min="777" max="777" width="10.42578125" style="28" customWidth="1"/>
    <col min="778" max="778" width="10.85546875" style="28" customWidth="1"/>
    <col min="779" max="780" width="11.5703125" style="28" customWidth="1"/>
    <col min="781" max="781" width="10" style="28" customWidth="1"/>
    <col min="782" max="782" width="10.85546875" style="28" customWidth="1"/>
    <col min="783" max="783" width="10.140625" style="28" customWidth="1"/>
    <col min="784" max="784" width="13.85546875" style="28" customWidth="1"/>
    <col min="785" max="1024" width="9.140625" style="28"/>
    <col min="1025" max="1025" width="9.140625" style="28" customWidth="1"/>
    <col min="1026" max="1026" width="10.140625" style="28" customWidth="1"/>
    <col min="1027" max="1027" width="10" style="28" customWidth="1"/>
    <col min="1028" max="1028" width="44" style="28" customWidth="1"/>
    <col min="1029" max="1029" width="10.85546875" style="28" customWidth="1"/>
    <col min="1030" max="1030" width="11.42578125" style="28" customWidth="1"/>
    <col min="1031" max="1032" width="10.28515625" style="28" customWidth="1"/>
    <col min="1033" max="1033" width="10.42578125" style="28" customWidth="1"/>
    <col min="1034" max="1034" width="10.85546875" style="28" customWidth="1"/>
    <col min="1035" max="1036" width="11.5703125" style="28" customWidth="1"/>
    <col min="1037" max="1037" width="10" style="28" customWidth="1"/>
    <col min="1038" max="1038" width="10.85546875" style="28" customWidth="1"/>
    <col min="1039" max="1039" width="10.140625" style="28" customWidth="1"/>
    <col min="1040" max="1040" width="13.85546875" style="28" customWidth="1"/>
    <col min="1041" max="1280" width="9.140625" style="28"/>
    <col min="1281" max="1281" width="9.140625" style="28" customWidth="1"/>
    <col min="1282" max="1282" width="10.140625" style="28" customWidth="1"/>
    <col min="1283" max="1283" width="10" style="28" customWidth="1"/>
    <col min="1284" max="1284" width="44" style="28" customWidth="1"/>
    <col min="1285" max="1285" width="10.85546875" style="28" customWidth="1"/>
    <col min="1286" max="1286" width="11.42578125" style="28" customWidth="1"/>
    <col min="1287" max="1288" width="10.28515625" style="28" customWidth="1"/>
    <col min="1289" max="1289" width="10.42578125" style="28" customWidth="1"/>
    <col min="1290" max="1290" width="10.85546875" style="28" customWidth="1"/>
    <col min="1291" max="1292" width="11.5703125" style="28" customWidth="1"/>
    <col min="1293" max="1293" width="10" style="28" customWidth="1"/>
    <col min="1294" max="1294" width="10.85546875" style="28" customWidth="1"/>
    <col min="1295" max="1295" width="10.140625" style="28" customWidth="1"/>
    <col min="1296" max="1296" width="13.85546875" style="28" customWidth="1"/>
    <col min="1297" max="1536" width="9.140625" style="28"/>
    <col min="1537" max="1537" width="9.140625" style="28" customWidth="1"/>
    <col min="1538" max="1538" width="10.140625" style="28" customWidth="1"/>
    <col min="1539" max="1539" width="10" style="28" customWidth="1"/>
    <col min="1540" max="1540" width="44" style="28" customWidth="1"/>
    <col min="1541" max="1541" width="10.85546875" style="28" customWidth="1"/>
    <col min="1542" max="1542" width="11.42578125" style="28" customWidth="1"/>
    <col min="1543" max="1544" width="10.28515625" style="28" customWidth="1"/>
    <col min="1545" max="1545" width="10.42578125" style="28" customWidth="1"/>
    <col min="1546" max="1546" width="10.85546875" style="28" customWidth="1"/>
    <col min="1547" max="1548" width="11.5703125" style="28" customWidth="1"/>
    <col min="1549" max="1549" width="10" style="28" customWidth="1"/>
    <col min="1550" max="1550" width="10.85546875" style="28" customWidth="1"/>
    <col min="1551" max="1551" width="10.140625" style="28" customWidth="1"/>
    <col min="1552" max="1552" width="13.85546875" style="28" customWidth="1"/>
    <col min="1553" max="1792" width="9.140625" style="28"/>
    <col min="1793" max="1793" width="9.140625" style="28" customWidth="1"/>
    <col min="1794" max="1794" width="10.140625" style="28" customWidth="1"/>
    <col min="1795" max="1795" width="10" style="28" customWidth="1"/>
    <col min="1796" max="1796" width="44" style="28" customWidth="1"/>
    <col min="1797" max="1797" width="10.85546875" style="28" customWidth="1"/>
    <col min="1798" max="1798" width="11.42578125" style="28" customWidth="1"/>
    <col min="1799" max="1800" width="10.28515625" style="28" customWidth="1"/>
    <col min="1801" max="1801" width="10.42578125" style="28" customWidth="1"/>
    <col min="1802" max="1802" width="10.85546875" style="28" customWidth="1"/>
    <col min="1803" max="1804" width="11.5703125" style="28" customWidth="1"/>
    <col min="1805" max="1805" width="10" style="28" customWidth="1"/>
    <col min="1806" max="1806" width="10.85546875" style="28" customWidth="1"/>
    <col min="1807" max="1807" width="10.140625" style="28" customWidth="1"/>
    <col min="1808" max="1808" width="13.85546875" style="28" customWidth="1"/>
    <col min="1809" max="2048" width="9.140625" style="28"/>
    <col min="2049" max="2049" width="9.140625" style="28" customWidth="1"/>
    <col min="2050" max="2050" width="10.140625" style="28" customWidth="1"/>
    <col min="2051" max="2051" width="10" style="28" customWidth="1"/>
    <col min="2052" max="2052" width="44" style="28" customWidth="1"/>
    <col min="2053" max="2053" width="10.85546875" style="28" customWidth="1"/>
    <col min="2054" max="2054" width="11.42578125" style="28" customWidth="1"/>
    <col min="2055" max="2056" width="10.28515625" style="28" customWidth="1"/>
    <col min="2057" max="2057" width="10.42578125" style="28" customWidth="1"/>
    <col min="2058" max="2058" width="10.85546875" style="28" customWidth="1"/>
    <col min="2059" max="2060" width="11.5703125" style="28" customWidth="1"/>
    <col min="2061" max="2061" width="10" style="28" customWidth="1"/>
    <col min="2062" max="2062" width="10.85546875" style="28" customWidth="1"/>
    <col min="2063" max="2063" width="10.140625" style="28" customWidth="1"/>
    <col min="2064" max="2064" width="13.85546875" style="28" customWidth="1"/>
    <col min="2065" max="2304" width="9.140625" style="28"/>
    <col min="2305" max="2305" width="9.140625" style="28" customWidth="1"/>
    <col min="2306" max="2306" width="10.140625" style="28" customWidth="1"/>
    <col min="2307" max="2307" width="10" style="28" customWidth="1"/>
    <col min="2308" max="2308" width="44" style="28" customWidth="1"/>
    <col min="2309" max="2309" width="10.85546875" style="28" customWidth="1"/>
    <col min="2310" max="2310" width="11.42578125" style="28" customWidth="1"/>
    <col min="2311" max="2312" width="10.28515625" style="28" customWidth="1"/>
    <col min="2313" max="2313" width="10.42578125" style="28" customWidth="1"/>
    <col min="2314" max="2314" width="10.85546875" style="28" customWidth="1"/>
    <col min="2315" max="2316" width="11.5703125" style="28" customWidth="1"/>
    <col min="2317" max="2317" width="10" style="28" customWidth="1"/>
    <col min="2318" max="2318" width="10.85546875" style="28" customWidth="1"/>
    <col min="2319" max="2319" width="10.140625" style="28" customWidth="1"/>
    <col min="2320" max="2320" width="13.85546875" style="28" customWidth="1"/>
    <col min="2321" max="2560" width="9.140625" style="28"/>
    <col min="2561" max="2561" width="9.140625" style="28" customWidth="1"/>
    <col min="2562" max="2562" width="10.140625" style="28" customWidth="1"/>
    <col min="2563" max="2563" width="10" style="28" customWidth="1"/>
    <col min="2564" max="2564" width="44" style="28" customWidth="1"/>
    <col min="2565" max="2565" width="10.85546875" style="28" customWidth="1"/>
    <col min="2566" max="2566" width="11.42578125" style="28" customWidth="1"/>
    <col min="2567" max="2568" width="10.28515625" style="28" customWidth="1"/>
    <col min="2569" max="2569" width="10.42578125" style="28" customWidth="1"/>
    <col min="2570" max="2570" width="10.85546875" style="28" customWidth="1"/>
    <col min="2571" max="2572" width="11.5703125" style="28" customWidth="1"/>
    <col min="2573" max="2573" width="10" style="28" customWidth="1"/>
    <col min="2574" max="2574" width="10.85546875" style="28" customWidth="1"/>
    <col min="2575" max="2575" width="10.140625" style="28" customWidth="1"/>
    <col min="2576" max="2576" width="13.85546875" style="28" customWidth="1"/>
    <col min="2577" max="2816" width="9.140625" style="28"/>
    <col min="2817" max="2817" width="9.140625" style="28" customWidth="1"/>
    <col min="2818" max="2818" width="10.140625" style="28" customWidth="1"/>
    <col min="2819" max="2819" width="10" style="28" customWidth="1"/>
    <col min="2820" max="2820" width="44" style="28" customWidth="1"/>
    <col min="2821" max="2821" width="10.85546875" style="28" customWidth="1"/>
    <col min="2822" max="2822" width="11.42578125" style="28" customWidth="1"/>
    <col min="2823" max="2824" width="10.28515625" style="28" customWidth="1"/>
    <col min="2825" max="2825" width="10.42578125" style="28" customWidth="1"/>
    <col min="2826" max="2826" width="10.85546875" style="28" customWidth="1"/>
    <col min="2827" max="2828" width="11.5703125" style="28" customWidth="1"/>
    <col min="2829" max="2829" width="10" style="28" customWidth="1"/>
    <col min="2830" max="2830" width="10.85546875" style="28" customWidth="1"/>
    <col min="2831" max="2831" width="10.140625" style="28" customWidth="1"/>
    <col min="2832" max="2832" width="13.85546875" style="28" customWidth="1"/>
    <col min="2833" max="3072" width="9.140625" style="28"/>
    <col min="3073" max="3073" width="9.140625" style="28" customWidth="1"/>
    <col min="3074" max="3074" width="10.140625" style="28" customWidth="1"/>
    <col min="3075" max="3075" width="10" style="28" customWidth="1"/>
    <col min="3076" max="3076" width="44" style="28" customWidth="1"/>
    <col min="3077" max="3077" width="10.85546875" style="28" customWidth="1"/>
    <col min="3078" max="3078" width="11.42578125" style="28" customWidth="1"/>
    <col min="3079" max="3080" width="10.28515625" style="28" customWidth="1"/>
    <col min="3081" max="3081" width="10.42578125" style="28" customWidth="1"/>
    <col min="3082" max="3082" width="10.85546875" style="28" customWidth="1"/>
    <col min="3083" max="3084" width="11.5703125" style="28" customWidth="1"/>
    <col min="3085" max="3085" width="10" style="28" customWidth="1"/>
    <col min="3086" max="3086" width="10.85546875" style="28" customWidth="1"/>
    <col min="3087" max="3087" width="10.140625" style="28" customWidth="1"/>
    <col min="3088" max="3088" width="13.85546875" style="28" customWidth="1"/>
    <col min="3089" max="3328" width="9.140625" style="28"/>
    <col min="3329" max="3329" width="9.140625" style="28" customWidth="1"/>
    <col min="3330" max="3330" width="10.140625" style="28" customWidth="1"/>
    <col min="3331" max="3331" width="10" style="28" customWidth="1"/>
    <col min="3332" max="3332" width="44" style="28" customWidth="1"/>
    <col min="3333" max="3333" width="10.85546875" style="28" customWidth="1"/>
    <col min="3334" max="3334" width="11.42578125" style="28" customWidth="1"/>
    <col min="3335" max="3336" width="10.28515625" style="28" customWidth="1"/>
    <col min="3337" max="3337" width="10.42578125" style="28" customWidth="1"/>
    <col min="3338" max="3338" width="10.85546875" style="28" customWidth="1"/>
    <col min="3339" max="3340" width="11.5703125" style="28" customWidth="1"/>
    <col min="3341" max="3341" width="10" style="28" customWidth="1"/>
    <col min="3342" max="3342" width="10.85546875" style="28" customWidth="1"/>
    <col min="3343" max="3343" width="10.140625" style="28" customWidth="1"/>
    <col min="3344" max="3344" width="13.85546875" style="28" customWidth="1"/>
    <col min="3345" max="3584" width="9.140625" style="28"/>
    <col min="3585" max="3585" width="9.140625" style="28" customWidth="1"/>
    <col min="3586" max="3586" width="10.140625" style="28" customWidth="1"/>
    <col min="3587" max="3587" width="10" style="28" customWidth="1"/>
    <col min="3588" max="3588" width="44" style="28" customWidth="1"/>
    <col min="3589" max="3589" width="10.85546875" style="28" customWidth="1"/>
    <col min="3590" max="3590" width="11.42578125" style="28" customWidth="1"/>
    <col min="3591" max="3592" width="10.28515625" style="28" customWidth="1"/>
    <col min="3593" max="3593" width="10.42578125" style="28" customWidth="1"/>
    <col min="3594" max="3594" width="10.85546875" style="28" customWidth="1"/>
    <col min="3595" max="3596" width="11.5703125" style="28" customWidth="1"/>
    <col min="3597" max="3597" width="10" style="28" customWidth="1"/>
    <col min="3598" max="3598" width="10.85546875" style="28" customWidth="1"/>
    <col min="3599" max="3599" width="10.140625" style="28" customWidth="1"/>
    <col min="3600" max="3600" width="13.85546875" style="28" customWidth="1"/>
    <col min="3601" max="3840" width="9.140625" style="28"/>
    <col min="3841" max="3841" width="9.140625" style="28" customWidth="1"/>
    <col min="3842" max="3842" width="10.140625" style="28" customWidth="1"/>
    <col min="3843" max="3843" width="10" style="28" customWidth="1"/>
    <col min="3844" max="3844" width="44" style="28" customWidth="1"/>
    <col min="3845" max="3845" width="10.85546875" style="28" customWidth="1"/>
    <col min="3846" max="3846" width="11.42578125" style="28" customWidth="1"/>
    <col min="3847" max="3848" width="10.28515625" style="28" customWidth="1"/>
    <col min="3849" max="3849" width="10.42578125" style="28" customWidth="1"/>
    <col min="3850" max="3850" width="10.85546875" style="28" customWidth="1"/>
    <col min="3851" max="3852" width="11.5703125" style="28" customWidth="1"/>
    <col min="3853" max="3853" width="10" style="28" customWidth="1"/>
    <col min="3854" max="3854" width="10.85546875" style="28" customWidth="1"/>
    <col min="3855" max="3855" width="10.140625" style="28" customWidth="1"/>
    <col min="3856" max="3856" width="13.85546875" style="28" customWidth="1"/>
    <col min="3857" max="4096" width="9.140625" style="28"/>
    <col min="4097" max="4097" width="9.140625" style="28" customWidth="1"/>
    <col min="4098" max="4098" width="10.140625" style="28" customWidth="1"/>
    <col min="4099" max="4099" width="10" style="28" customWidth="1"/>
    <col min="4100" max="4100" width="44" style="28" customWidth="1"/>
    <col min="4101" max="4101" width="10.85546875" style="28" customWidth="1"/>
    <col min="4102" max="4102" width="11.42578125" style="28" customWidth="1"/>
    <col min="4103" max="4104" width="10.28515625" style="28" customWidth="1"/>
    <col min="4105" max="4105" width="10.42578125" style="28" customWidth="1"/>
    <col min="4106" max="4106" width="10.85546875" style="28" customWidth="1"/>
    <col min="4107" max="4108" width="11.5703125" style="28" customWidth="1"/>
    <col min="4109" max="4109" width="10" style="28" customWidth="1"/>
    <col min="4110" max="4110" width="10.85546875" style="28" customWidth="1"/>
    <col min="4111" max="4111" width="10.140625" style="28" customWidth="1"/>
    <col min="4112" max="4112" width="13.85546875" style="28" customWidth="1"/>
    <col min="4113" max="4352" width="9.140625" style="28"/>
    <col min="4353" max="4353" width="9.140625" style="28" customWidth="1"/>
    <col min="4354" max="4354" width="10.140625" style="28" customWidth="1"/>
    <col min="4355" max="4355" width="10" style="28" customWidth="1"/>
    <col min="4356" max="4356" width="44" style="28" customWidth="1"/>
    <col min="4357" max="4357" width="10.85546875" style="28" customWidth="1"/>
    <col min="4358" max="4358" width="11.42578125" style="28" customWidth="1"/>
    <col min="4359" max="4360" width="10.28515625" style="28" customWidth="1"/>
    <col min="4361" max="4361" width="10.42578125" style="28" customWidth="1"/>
    <col min="4362" max="4362" width="10.85546875" style="28" customWidth="1"/>
    <col min="4363" max="4364" width="11.5703125" style="28" customWidth="1"/>
    <col min="4365" max="4365" width="10" style="28" customWidth="1"/>
    <col min="4366" max="4366" width="10.85546875" style="28" customWidth="1"/>
    <col min="4367" max="4367" width="10.140625" style="28" customWidth="1"/>
    <col min="4368" max="4368" width="13.85546875" style="28" customWidth="1"/>
    <col min="4369" max="4608" width="9.140625" style="28"/>
    <col min="4609" max="4609" width="9.140625" style="28" customWidth="1"/>
    <col min="4610" max="4610" width="10.140625" style="28" customWidth="1"/>
    <col min="4611" max="4611" width="10" style="28" customWidth="1"/>
    <col min="4612" max="4612" width="44" style="28" customWidth="1"/>
    <col min="4613" max="4613" width="10.85546875" style="28" customWidth="1"/>
    <col min="4614" max="4614" width="11.42578125" style="28" customWidth="1"/>
    <col min="4615" max="4616" width="10.28515625" style="28" customWidth="1"/>
    <col min="4617" max="4617" width="10.42578125" style="28" customWidth="1"/>
    <col min="4618" max="4618" width="10.85546875" style="28" customWidth="1"/>
    <col min="4619" max="4620" width="11.5703125" style="28" customWidth="1"/>
    <col min="4621" max="4621" width="10" style="28" customWidth="1"/>
    <col min="4622" max="4622" width="10.85546875" style="28" customWidth="1"/>
    <col min="4623" max="4623" width="10.140625" style="28" customWidth="1"/>
    <col min="4624" max="4624" width="13.85546875" style="28" customWidth="1"/>
    <col min="4625" max="4864" width="9.140625" style="28"/>
    <col min="4865" max="4865" width="9.140625" style="28" customWidth="1"/>
    <col min="4866" max="4866" width="10.140625" style="28" customWidth="1"/>
    <col min="4867" max="4867" width="10" style="28" customWidth="1"/>
    <col min="4868" max="4868" width="44" style="28" customWidth="1"/>
    <col min="4869" max="4869" width="10.85546875" style="28" customWidth="1"/>
    <col min="4870" max="4870" width="11.42578125" style="28" customWidth="1"/>
    <col min="4871" max="4872" width="10.28515625" style="28" customWidth="1"/>
    <col min="4873" max="4873" width="10.42578125" style="28" customWidth="1"/>
    <col min="4874" max="4874" width="10.85546875" style="28" customWidth="1"/>
    <col min="4875" max="4876" width="11.5703125" style="28" customWidth="1"/>
    <col min="4877" max="4877" width="10" style="28" customWidth="1"/>
    <col min="4878" max="4878" width="10.85546875" style="28" customWidth="1"/>
    <col min="4879" max="4879" width="10.140625" style="28" customWidth="1"/>
    <col min="4880" max="4880" width="13.85546875" style="28" customWidth="1"/>
    <col min="4881" max="5120" width="9.140625" style="28"/>
    <col min="5121" max="5121" width="9.140625" style="28" customWidth="1"/>
    <col min="5122" max="5122" width="10.140625" style="28" customWidth="1"/>
    <col min="5123" max="5123" width="10" style="28" customWidth="1"/>
    <col min="5124" max="5124" width="44" style="28" customWidth="1"/>
    <col min="5125" max="5125" width="10.85546875" style="28" customWidth="1"/>
    <col min="5126" max="5126" width="11.42578125" style="28" customWidth="1"/>
    <col min="5127" max="5128" width="10.28515625" style="28" customWidth="1"/>
    <col min="5129" max="5129" width="10.42578125" style="28" customWidth="1"/>
    <col min="5130" max="5130" width="10.85546875" style="28" customWidth="1"/>
    <col min="5131" max="5132" width="11.5703125" style="28" customWidth="1"/>
    <col min="5133" max="5133" width="10" style="28" customWidth="1"/>
    <col min="5134" max="5134" width="10.85546875" style="28" customWidth="1"/>
    <col min="5135" max="5135" width="10.140625" style="28" customWidth="1"/>
    <col min="5136" max="5136" width="13.85546875" style="28" customWidth="1"/>
    <col min="5137" max="5376" width="9.140625" style="28"/>
    <col min="5377" max="5377" width="9.140625" style="28" customWidth="1"/>
    <col min="5378" max="5378" width="10.140625" style="28" customWidth="1"/>
    <col min="5379" max="5379" width="10" style="28" customWidth="1"/>
    <col min="5380" max="5380" width="44" style="28" customWidth="1"/>
    <col min="5381" max="5381" width="10.85546875" style="28" customWidth="1"/>
    <col min="5382" max="5382" width="11.42578125" style="28" customWidth="1"/>
    <col min="5383" max="5384" width="10.28515625" style="28" customWidth="1"/>
    <col min="5385" max="5385" width="10.42578125" style="28" customWidth="1"/>
    <col min="5386" max="5386" width="10.85546875" style="28" customWidth="1"/>
    <col min="5387" max="5388" width="11.5703125" style="28" customWidth="1"/>
    <col min="5389" max="5389" width="10" style="28" customWidth="1"/>
    <col min="5390" max="5390" width="10.85546875" style="28" customWidth="1"/>
    <col min="5391" max="5391" width="10.140625" style="28" customWidth="1"/>
    <col min="5392" max="5392" width="13.85546875" style="28" customWidth="1"/>
    <col min="5393" max="5632" width="9.140625" style="28"/>
    <col min="5633" max="5633" width="9.140625" style="28" customWidth="1"/>
    <col min="5634" max="5634" width="10.140625" style="28" customWidth="1"/>
    <col min="5635" max="5635" width="10" style="28" customWidth="1"/>
    <col min="5636" max="5636" width="44" style="28" customWidth="1"/>
    <col min="5637" max="5637" width="10.85546875" style="28" customWidth="1"/>
    <col min="5638" max="5638" width="11.42578125" style="28" customWidth="1"/>
    <col min="5639" max="5640" width="10.28515625" style="28" customWidth="1"/>
    <col min="5641" max="5641" width="10.42578125" style="28" customWidth="1"/>
    <col min="5642" max="5642" width="10.85546875" style="28" customWidth="1"/>
    <col min="5643" max="5644" width="11.5703125" style="28" customWidth="1"/>
    <col min="5645" max="5645" width="10" style="28" customWidth="1"/>
    <col min="5646" max="5646" width="10.85546875" style="28" customWidth="1"/>
    <col min="5647" max="5647" width="10.140625" style="28" customWidth="1"/>
    <col min="5648" max="5648" width="13.85546875" style="28" customWidth="1"/>
    <col min="5649" max="5888" width="9.140625" style="28"/>
    <col min="5889" max="5889" width="9.140625" style="28" customWidth="1"/>
    <col min="5890" max="5890" width="10.140625" style="28" customWidth="1"/>
    <col min="5891" max="5891" width="10" style="28" customWidth="1"/>
    <col min="5892" max="5892" width="44" style="28" customWidth="1"/>
    <col min="5893" max="5893" width="10.85546875" style="28" customWidth="1"/>
    <col min="5894" max="5894" width="11.42578125" style="28" customWidth="1"/>
    <col min="5895" max="5896" width="10.28515625" style="28" customWidth="1"/>
    <col min="5897" max="5897" width="10.42578125" style="28" customWidth="1"/>
    <col min="5898" max="5898" width="10.85546875" style="28" customWidth="1"/>
    <col min="5899" max="5900" width="11.5703125" style="28" customWidth="1"/>
    <col min="5901" max="5901" width="10" style="28" customWidth="1"/>
    <col min="5902" max="5902" width="10.85546875" style="28" customWidth="1"/>
    <col min="5903" max="5903" width="10.140625" style="28" customWidth="1"/>
    <col min="5904" max="5904" width="13.85546875" style="28" customWidth="1"/>
    <col min="5905" max="6144" width="9.140625" style="28"/>
    <col min="6145" max="6145" width="9.140625" style="28" customWidth="1"/>
    <col min="6146" max="6146" width="10.140625" style="28" customWidth="1"/>
    <col min="6147" max="6147" width="10" style="28" customWidth="1"/>
    <col min="6148" max="6148" width="44" style="28" customWidth="1"/>
    <col min="6149" max="6149" width="10.85546875" style="28" customWidth="1"/>
    <col min="6150" max="6150" width="11.42578125" style="28" customWidth="1"/>
    <col min="6151" max="6152" width="10.28515625" style="28" customWidth="1"/>
    <col min="6153" max="6153" width="10.42578125" style="28" customWidth="1"/>
    <col min="6154" max="6154" width="10.85546875" style="28" customWidth="1"/>
    <col min="6155" max="6156" width="11.5703125" style="28" customWidth="1"/>
    <col min="6157" max="6157" width="10" style="28" customWidth="1"/>
    <col min="6158" max="6158" width="10.85546875" style="28" customWidth="1"/>
    <col min="6159" max="6159" width="10.140625" style="28" customWidth="1"/>
    <col min="6160" max="6160" width="13.85546875" style="28" customWidth="1"/>
    <col min="6161" max="6400" width="9.140625" style="28"/>
    <col min="6401" max="6401" width="9.140625" style="28" customWidth="1"/>
    <col min="6402" max="6402" width="10.140625" style="28" customWidth="1"/>
    <col min="6403" max="6403" width="10" style="28" customWidth="1"/>
    <col min="6404" max="6404" width="44" style="28" customWidth="1"/>
    <col min="6405" max="6405" width="10.85546875" style="28" customWidth="1"/>
    <col min="6406" max="6406" width="11.42578125" style="28" customWidth="1"/>
    <col min="6407" max="6408" width="10.28515625" style="28" customWidth="1"/>
    <col min="6409" max="6409" width="10.42578125" style="28" customWidth="1"/>
    <col min="6410" max="6410" width="10.85546875" style="28" customWidth="1"/>
    <col min="6411" max="6412" width="11.5703125" style="28" customWidth="1"/>
    <col min="6413" max="6413" width="10" style="28" customWidth="1"/>
    <col min="6414" max="6414" width="10.85546875" style="28" customWidth="1"/>
    <col min="6415" max="6415" width="10.140625" style="28" customWidth="1"/>
    <col min="6416" max="6416" width="13.85546875" style="28" customWidth="1"/>
    <col min="6417" max="6656" width="9.140625" style="28"/>
    <col min="6657" max="6657" width="9.140625" style="28" customWidth="1"/>
    <col min="6658" max="6658" width="10.140625" style="28" customWidth="1"/>
    <col min="6659" max="6659" width="10" style="28" customWidth="1"/>
    <col min="6660" max="6660" width="44" style="28" customWidth="1"/>
    <col min="6661" max="6661" width="10.85546875" style="28" customWidth="1"/>
    <col min="6662" max="6662" width="11.42578125" style="28" customWidth="1"/>
    <col min="6663" max="6664" width="10.28515625" style="28" customWidth="1"/>
    <col min="6665" max="6665" width="10.42578125" style="28" customWidth="1"/>
    <col min="6666" max="6666" width="10.85546875" style="28" customWidth="1"/>
    <col min="6667" max="6668" width="11.5703125" style="28" customWidth="1"/>
    <col min="6669" max="6669" width="10" style="28" customWidth="1"/>
    <col min="6670" max="6670" width="10.85546875" style="28" customWidth="1"/>
    <col min="6671" max="6671" width="10.140625" style="28" customWidth="1"/>
    <col min="6672" max="6672" width="13.85546875" style="28" customWidth="1"/>
    <col min="6673" max="6912" width="9.140625" style="28"/>
    <col min="6913" max="6913" width="9.140625" style="28" customWidth="1"/>
    <col min="6914" max="6914" width="10.140625" style="28" customWidth="1"/>
    <col min="6915" max="6915" width="10" style="28" customWidth="1"/>
    <col min="6916" max="6916" width="44" style="28" customWidth="1"/>
    <col min="6917" max="6917" width="10.85546875" style="28" customWidth="1"/>
    <col min="6918" max="6918" width="11.42578125" style="28" customWidth="1"/>
    <col min="6919" max="6920" width="10.28515625" style="28" customWidth="1"/>
    <col min="6921" max="6921" width="10.42578125" style="28" customWidth="1"/>
    <col min="6922" max="6922" width="10.85546875" style="28" customWidth="1"/>
    <col min="6923" max="6924" width="11.5703125" style="28" customWidth="1"/>
    <col min="6925" max="6925" width="10" style="28" customWidth="1"/>
    <col min="6926" max="6926" width="10.85546875" style="28" customWidth="1"/>
    <col min="6927" max="6927" width="10.140625" style="28" customWidth="1"/>
    <col min="6928" max="6928" width="13.85546875" style="28" customWidth="1"/>
    <col min="6929" max="7168" width="9.140625" style="28"/>
    <col min="7169" max="7169" width="9.140625" style="28" customWidth="1"/>
    <col min="7170" max="7170" width="10.140625" style="28" customWidth="1"/>
    <col min="7171" max="7171" width="10" style="28" customWidth="1"/>
    <col min="7172" max="7172" width="44" style="28" customWidth="1"/>
    <col min="7173" max="7173" width="10.85546875" style="28" customWidth="1"/>
    <col min="7174" max="7174" width="11.42578125" style="28" customWidth="1"/>
    <col min="7175" max="7176" width="10.28515625" style="28" customWidth="1"/>
    <col min="7177" max="7177" width="10.42578125" style="28" customWidth="1"/>
    <col min="7178" max="7178" width="10.85546875" style="28" customWidth="1"/>
    <col min="7179" max="7180" width="11.5703125" style="28" customWidth="1"/>
    <col min="7181" max="7181" width="10" style="28" customWidth="1"/>
    <col min="7182" max="7182" width="10.85546875" style="28" customWidth="1"/>
    <col min="7183" max="7183" width="10.140625" style="28" customWidth="1"/>
    <col min="7184" max="7184" width="13.85546875" style="28" customWidth="1"/>
    <col min="7185" max="7424" width="9.140625" style="28"/>
    <col min="7425" max="7425" width="9.140625" style="28" customWidth="1"/>
    <col min="7426" max="7426" width="10.140625" style="28" customWidth="1"/>
    <col min="7427" max="7427" width="10" style="28" customWidth="1"/>
    <col min="7428" max="7428" width="44" style="28" customWidth="1"/>
    <col min="7429" max="7429" width="10.85546875" style="28" customWidth="1"/>
    <col min="7430" max="7430" width="11.42578125" style="28" customWidth="1"/>
    <col min="7431" max="7432" width="10.28515625" style="28" customWidth="1"/>
    <col min="7433" max="7433" width="10.42578125" style="28" customWidth="1"/>
    <col min="7434" max="7434" width="10.85546875" style="28" customWidth="1"/>
    <col min="7435" max="7436" width="11.5703125" style="28" customWidth="1"/>
    <col min="7437" max="7437" width="10" style="28" customWidth="1"/>
    <col min="7438" max="7438" width="10.85546875" style="28" customWidth="1"/>
    <col min="7439" max="7439" width="10.140625" style="28" customWidth="1"/>
    <col min="7440" max="7440" width="13.85546875" style="28" customWidth="1"/>
    <col min="7441" max="7680" width="9.140625" style="28"/>
    <col min="7681" max="7681" width="9.140625" style="28" customWidth="1"/>
    <col min="7682" max="7682" width="10.140625" style="28" customWidth="1"/>
    <col min="7683" max="7683" width="10" style="28" customWidth="1"/>
    <col min="7684" max="7684" width="44" style="28" customWidth="1"/>
    <col min="7685" max="7685" width="10.85546875" style="28" customWidth="1"/>
    <col min="7686" max="7686" width="11.42578125" style="28" customWidth="1"/>
    <col min="7687" max="7688" width="10.28515625" style="28" customWidth="1"/>
    <col min="7689" max="7689" width="10.42578125" style="28" customWidth="1"/>
    <col min="7690" max="7690" width="10.85546875" style="28" customWidth="1"/>
    <col min="7691" max="7692" width="11.5703125" style="28" customWidth="1"/>
    <col min="7693" max="7693" width="10" style="28" customWidth="1"/>
    <col min="7694" max="7694" width="10.85546875" style="28" customWidth="1"/>
    <col min="7695" max="7695" width="10.140625" style="28" customWidth="1"/>
    <col min="7696" max="7696" width="13.85546875" style="28" customWidth="1"/>
    <col min="7697" max="7936" width="9.140625" style="28"/>
    <col min="7937" max="7937" width="9.140625" style="28" customWidth="1"/>
    <col min="7938" max="7938" width="10.140625" style="28" customWidth="1"/>
    <col min="7939" max="7939" width="10" style="28" customWidth="1"/>
    <col min="7940" max="7940" width="44" style="28" customWidth="1"/>
    <col min="7941" max="7941" width="10.85546875" style="28" customWidth="1"/>
    <col min="7942" max="7942" width="11.42578125" style="28" customWidth="1"/>
    <col min="7943" max="7944" width="10.28515625" style="28" customWidth="1"/>
    <col min="7945" max="7945" width="10.42578125" style="28" customWidth="1"/>
    <col min="7946" max="7946" width="10.85546875" style="28" customWidth="1"/>
    <col min="7947" max="7948" width="11.5703125" style="28" customWidth="1"/>
    <col min="7949" max="7949" width="10" style="28" customWidth="1"/>
    <col min="7950" max="7950" width="10.85546875" style="28" customWidth="1"/>
    <col min="7951" max="7951" width="10.140625" style="28" customWidth="1"/>
    <col min="7952" max="7952" width="13.85546875" style="28" customWidth="1"/>
    <col min="7953" max="8192" width="9.140625" style="28"/>
    <col min="8193" max="8193" width="9.140625" style="28" customWidth="1"/>
    <col min="8194" max="8194" width="10.140625" style="28" customWidth="1"/>
    <col min="8195" max="8195" width="10" style="28" customWidth="1"/>
    <col min="8196" max="8196" width="44" style="28" customWidth="1"/>
    <col min="8197" max="8197" width="10.85546875" style="28" customWidth="1"/>
    <col min="8198" max="8198" width="11.42578125" style="28" customWidth="1"/>
    <col min="8199" max="8200" width="10.28515625" style="28" customWidth="1"/>
    <col min="8201" max="8201" width="10.42578125" style="28" customWidth="1"/>
    <col min="8202" max="8202" width="10.85546875" style="28" customWidth="1"/>
    <col min="8203" max="8204" width="11.5703125" style="28" customWidth="1"/>
    <col min="8205" max="8205" width="10" style="28" customWidth="1"/>
    <col min="8206" max="8206" width="10.85546875" style="28" customWidth="1"/>
    <col min="8207" max="8207" width="10.140625" style="28" customWidth="1"/>
    <col min="8208" max="8208" width="13.85546875" style="28" customWidth="1"/>
    <col min="8209" max="8448" width="9.140625" style="28"/>
    <col min="8449" max="8449" width="9.140625" style="28" customWidth="1"/>
    <col min="8450" max="8450" width="10.140625" style="28" customWidth="1"/>
    <col min="8451" max="8451" width="10" style="28" customWidth="1"/>
    <col min="8452" max="8452" width="44" style="28" customWidth="1"/>
    <col min="8453" max="8453" width="10.85546875" style="28" customWidth="1"/>
    <col min="8454" max="8454" width="11.42578125" style="28" customWidth="1"/>
    <col min="8455" max="8456" width="10.28515625" style="28" customWidth="1"/>
    <col min="8457" max="8457" width="10.42578125" style="28" customWidth="1"/>
    <col min="8458" max="8458" width="10.85546875" style="28" customWidth="1"/>
    <col min="8459" max="8460" width="11.5703125" style="28" customWidth="1"/>
    <col min="8461" max="8461" width="10" style="28" customWidth="1"/>
    <col min="8462" max="8462" width="10.85546875" style="28" customWidth="1"/>
    <col min="8463" max="8463" width="10.140625" style="28" customWidth="1"/>
    <col min="8464" max="8464" width="13.85546875" style="28" customWidth="1"/>
    <col min="8465" max="8704" width="9.140625" style="28"/>
    <col min="8705" max="8705" width="9.140625" style="28" customWidth="1"/>
    <col min="8706" max="8706" width="10.140625" style="28" customWidth="1"/>
    <col min="8707" max="8707" width="10" style="28" customWidth="1"/>
    <col min="8708" max="8708" width="44" style="28" customWidth="1"/>
    <col min="8709" max="8709" width="10.85546875" style="28" customWidth="1"/>
    <col min="8710" max="8710" width="11.42578125" style="28" customWidth="1"/>
    <col min="8711" max="8712" width="10.28515625" style="28" customWidth="1"/>
    <col min="8713" max="8713" width="10.42578125" style="28" customWidth="1"/>
    <col min="8714" max="8714" width="10.85546875" style="28" customWidth="1"/>
    <col min="8715" max="8716" width="11.5703125" style="28" customWidth="1"/>
    <col min="8717" max="8717" width="10" style="28" customWidth="1"/>
    <col min="8718" max="8718" width="10.85546875" style="28" customWidth="1"/>
    <col min="8719" max="8719" width="10.140625" style="28" customWidth="1"/>
    <col min="8720" max="8720" width="13.85546875" style="28" customWidth="1"/>
    <col min="8721" max="8960" width="9.140625" style="28"/>
    <col min="8961" max="8961" width="9.140625" style="28" customWidth="1"/>
    <col min="8962" max="8962" width="10.140625" style="28" customWidth="1"/>
    <col min="8963" max="8963" width="10" style="28" customWidth="1"/>
    <col min="8964" max="8964" width="44" style="28" customWidth="1"/>
    <col min="8965" max="8965" width="10.85546875" style="28" customWidth="1"/>
    <col min="8966" max="8966" width="11.42578125" style="28" customWidth="1"/>
    <col min="8967" max="8968" width="10.28515625" style="28" customWidth="1"/>
    <col min="8969" max="8969" width="10.42578125" style="28" customWidth="1"/>
    <col min="8970" max="8970" width="10.85546875" style="28" customWidth="1"/>
    <col min="8971" max="8972" width="11.5703125" style="28" customWidth="1"/>
    <col min="8973" max="8973" width="10" style="28" customWidth="1"/>
    <col min="8974" max="8974" width="10.85546875" style="28" customWidth="1"/>
    <col min="8975" max="8975" width="10.140625" style="28" customWidth="1"/>
    <col min="8976" max="8976" width="13.85546875" style="28" customWidth="1"/>
    <col min="8977" max="9216" width="9.140625" style="28"/>
    <col min="9217" max="9217" width="9.140625" style="28" customWidth="1"/>
    <col min="9218" max="9218" width="10.140625" style="28" customWidth="1"/>
    <col min="9219" max="9219" width="10" style="28" customWidth="1"/>
    <col min="9220" max="9220" width="44" style="28" customWidth="1"/>
    <col min="9221" max="9221" width="10.85546875" style="28" customWidth="1"/>
    <col min="9222" max="9222" width="11.42578125" style="28" customWidth="1"/>
    <col min="9223" max="9224" width="10.28515625" style="28" customWidth="1"/>
    <col min="9225" max="9225" width="10.42578125" style="28" customWidth="1"/>
    <col min="9226" max="9226" width="10.85546875" style="28" customWidth="1"/>
    <col min="9227" max="9228" width="11.5703125" style="28" customWidth="1"/>
    <col min="9229" max="9229" width="10" style="28" customWidth="1"/>
    <col min="9230" max="9230" width="10.85546875" style="28" customWidth="1"/>
    <col min="9231" max="9231" width="10.140625" style="28" customWidth="1"/>
    <col min="9232" max="9232" width="13.85546875" style="28" customWidth="1"/>
    <col min="9233" max="9472" width="9.140625" style="28"/>
    <col min="9473" max="9473" width="9.140625" style="28" customWidth="1"/>
    <col min="9474" max="9474" width="10.140625" style="28" customWidth="1"/>
    <col min="9475" max="9475" width="10" style="28" customWidth="1"/>
    <col min="9476" max="9476" width="44" style="28" customWidth="1"/>
    <col min="9477" max="9477" width="10.85546875" style="28" customWidth="1"/>
    <col min="9478" max="9478" width="11.42578125" style="28" customWidth="1"/>
    <col min="9479" max="9480" width="10.28515625" style="28" customWidth="1"/>
    <col min="9481" max="9481" width="10.42578125" style="28" customWidth="1"/>
    <col min="9482" max="9482" width="10.85546875" style="28" customWidth="1"/>
    <col min="9483" max="9484" width="11.5703125" style="28" customWidth="1"/>
    <col min="9485" max="9485" width="10" style="28" customWidth="1"/>
    <col min="9486" max="9486" width="10.85546875" style="28" customWidth="1"/>
    <col min="9487" max="9487" width="10.140625" style="28" customWidth="1"/>
    <col min="9488" max="9488" width="13.85546875" style="28" customWidth="1"/>
    <col min="9489" max="9728" width="9.140625" style="28"/>
    <col min="9729" max="9729" width="9.140625" style="28" customWidth="1"/>
    <col min="9730" max="9730" width="10.140625" style="28" customWidth="1"/>
    <col min="9731" max="9731" width="10" style="28" customWidth="1"/>
    <col min="9732" max="9732" width="44" style="28" customWidth="1"/>
    <col min="9733" max="9733" width="10.85546875" style="28" customWidth="1"/>
    <col min="9734" max="9734" width="11.42578125" style="28" customWidth="1"/>
    <col min="9735" max="9736" width="10.28515625" style="28" customWidth="1"/>
    <col min="9737" max="9737" width="10.42578125" style="28" customWidth="1"/>
    <col min="9738" max="9738" width="10.85546875" style="28" customWidth="1"/>
    <col min="9739" max="9740" width="11.5703125" style="28" customWidth="1"/>
    <col min="9741" max="9741" width="10" style="28" customWidth="1"/>
    <col min="9742" max="9742" width="10.85546875" style="28" customWidth="1"/>
    <col min="9743" max="9743" width="10.140625" style="28" customWidth="1"/>
    <col min="9744" max="9744" width="13.85546875" style="28" customWidth="1"/>
    <col min="9745" max="9984" width="9.140625" style="28"/>
    <col min="9985" max="9985" width="9.140625" style="28" customWidth="1"/>
    <col min="9986" max="9986" width="10.140625" style="28" customWidth="1"/>
    <col min="9987" max="9987" width="10" style="28" customWidth="1"/>
    <col min="9988" max="9988" width="44" style="28" customWidth="1"/>
    <col min="9989" max="9989" width="10.85546875" style="28" customWidth="1"/>
    <col min="9990" max="9990" width="11.42578125" style="28" customWidth="1"/>
    <col min="9991" max="9992" width="10.28515625" style="28" customWidth="1"/>
    <col min="9993" max="9993" width="10.42578125" style="28" customWidth="1"/>
    <col min="9994" max="9994" width="10.85546875" style="28" customWidth="1"/>
    <col min="9995" max="9996" width="11.5703125" style="28" customWidth="1"/>
    <col min="9997" max="9997" width="10" style="28" customWidth="1"/>
    <col min="9998" max="9998" width="10.85546875" style="28" customWidth="1"/>
    <col min="9999" max="9999" width="10.140625" style="28" customWidth="1"/>
    <col min="10000" max="10000" width="13.85546875" style="28" customWidth="1"/>
    <col min="10001" max="10240" width="9.140625" style="28"/>
    <col min="10241" max="10241" width="9.140625" style="28" customWidth="1"/>
    <col min="10242" max="10242" width="10.140625" style="28" customWidth="1"/>
    <col min="10243" max="10243" width="10" style="28" customWidth="1"/>
    <col min="10244" max="10244" width="44" style="28" customWidth="1"/>
    <col min="10245" max="10245" width="10.85546875" style="28" customWidth="1"/>
    <col min="10246" max="10246" width="11.42578125" style="28" customWidth="1"/>
    <col min="10247" max="10248" width="10.28515625" style="28" customWidth="1"/>
    <col min="10249" max="10249" width="10.42578125" style="28" customWidth="1"/>
    <col min="10250" max="10250" width="10.85546875" style="28" customWidth="1"/>
    <col min="10251" max="10252" width="11.5703125" style="28" customWidth="1"/>
    <col min="10253" max="10253" width="10" style="28" customWidth="1"/>
    <col min="10254" max="10254" width="10.85546875" style="28" customWidth="1"/>
    <col min="10255" max="10255" width="10.140625" style="28" customWidth="1"/>
    <col min="10256" max="10256" width="13.85546875" style="28" customWidth="1"/>
    <col min="10257" max="10496" width="9.140625" style="28"/>
    <col min="10497" max="10497" width="9.140625" style="28" customWidth="1"/>
    <col min="10498" max="10498" width="10.140625" style="28" customWidth="1"/>
    <col min="10499" max="10499" width="10" style="28" customWidth="1"/>
    <col min="10500" max="10500" width="44" style="28" customWidth="1"/>
    <col min="10501" max="10501" width="10.85546875" style="28" customWidth="1"/>
    <col min="10502" max="10502" width="11.42578125" style="28" customWidth="1"/>
    <col min="10503" max="10504" width="10.28515625" style="28" customWidth="1"/>
    <col min="10505" max="10505" width="10.42578125" style="28" customWidth="1"/>
    <col min="10506" max="10506" width="10.85546875" style="28" customWidth="1"/>
    <col min="10507" max="10508" width="11.5703125" style="28" customWidth="1"/>
    <col min="10509" max="10509" width="10" style="28" customWidth="1"/>
    <col min="10510" max="10510" width="10.85546875" style="28" customWidth="1"/>
    <col min="10511" max="10511" width="10.140625" style="28" customWidth="1"/>
    <col min="10512" max="10512" width="13.85546875" style="28" customWidth="1"/>
    <col min="10513" max="10752" width="9.140625" style="28"/>
    <col min="10753" max="10753" width="9.140625" style="28" customWidth="1"/>
    <col min="10754" max="10754" width="10.140625" style="28" customWidth="1"/>
    <col min="10755" max="10755" width="10" style="28" customWidth="1"/>
    <col min="10756" max="10756" width="44" style="28" customWidth="1"/>
    <col min="10757" max="10757" width="10.85546875" style="28" customWidth="1"/>
    <col min="10758" max="10758" width="11.42578125" style="28" customWidth="1"/>
    <col min="10759" max="10760" width="10.28515625" style="28" customWidth="1"/>
    <col min="10761" max="10761" width="10.42578125" style="28" customWidth="1"/>
    <col min="10762" max="10762" width="10.85546875" style="28" customWidth="1"/>
    <col min="10763" max="10764" width="11.5703125" style="28" customWidth="1"/>
    <col min="10765" max="10765" width="10" style="28" customWidth="1"/>
    <col min="10766" max="10766" width="10.85546875" style="28" customWidth="1"/>
    <col min="10767" max="10767" width="10.140625" style="28" customWidth="1"/>
    <col min="10768" max="10768" width="13.85546875" style="28" customWidth="1"/>
    <col min="10769" max="11008" width="9.140625" style="28"/>
    <col min="11009" max="11009" width="9.140625" style="28" customWidth="1"/>
    <col min="11010" max="11010" width="10.140625" style="28" customWidth="1"/>
    <col min="11011" max="11011" width="10" style="28" customWidth="1"/>
    <col min="11012" max="11012" width="44" style="28" customWidth="1"/>
    <col min="11013" max="11013" width="10.85546875" style="28" customWidth="1"/>
    <col min="11014" max="11014" width="11.42578125" style="28" customWidth="1"/>
    <col min="11015" max="11016" width="10.28515625" style="28" customWidth="1"/>
    <col min="11017" max="11017" width="10.42578125" style="28" customWidth="1"/>
    <col min="11018" max="11018" width="10.85546875" style="28" customWidth="1"/>
    <col min="11019" max="11020" width="11.5703125" style="28" customWidth="1"/>
    <col min="11021" max="11021" width="10" style="28" customWidth="1"/>
    <col min="11022" max="11022" width="10.85546875" style="28" customWidth="1"/>
    <col min="11023" max="11023" width="10.140625" style="28" customWidth="1"/>
    <col min="11024" max="11024" width="13.85546875" style="28" customWidth="1"/>
    <col min="11025" max="11264" width="9.140625" style="28"/>
    <col min="11265" max="11265" width="9.140625" style="28" customWidth="1"/>
    <col min="11266" max="11266" width="10.140625" style="28" customWidth="1"/>
    <col min="11267" max="11267" width="10" style="28" customWidth="1"/>
    <col min="11268" max="11268" width="44" style="28" customWidth="1"/>
    <col min="11269" max="11269" width="10.85546875" style="28" customWidth="1"/>
    <col min="11270" max="11270" width="11.42578125" style="28" customWidth="1"/>
    <col min="11271" max="11272" width="10.28515625" style="28" customWidth="1"/>
    <col min="11273" max="11273" width="10.42578125" style="28" customWidth="1"/>
    <col min="11274" max="11274" width="10.85546875" style="28" customWidth="1"/>
    <col min="11275" max="11276" width="11.5703125" style="28" customWidth="1"/>
    <col min="11277" max="11277" width="10" style="28" customWidth="1"/>
    <col min="11278" max="11278" width="10.85546875" style="28" customWidth="1"/>
    <col min="11279" max="11279" width="10.140625" style="28" customWidth="1"/>
    <col min="11280" max="11280" width="13.85546875" style="28" customWidth="1"/>
    <col min="11281" max="11520" width="9.140625" style="28"/>
    <col min="11521" max="11521" width="9.140625" style="28" customWidth="1"/>
    <col min="11522" max="11522" width="10.140625" style="28" customWidth="1"/>
    <col min="11523" max="11523" width="10" style="28" customWidth="1"/>
    <col min="11524" max="11524" width="44" style="28" customWidth="1"/>
    <col min="11525" max="11525" width="10.85546875" style="28" customWidth="1"/>
    <col min="11526" max="11526" width="11.42578125" style="28" customWidth="1"/>
    <col min="11527" max="11528" width="10.28515625" style="28" customWidth="1"/>
    <col min="11529" max="11529" width="10.42578125" style="28" customWidth="1"/>
    <col min="11530" max="11530" width="10.85546875" style="28" customWidth="1"/>
    <col min="11531" max="11532" width="11.5703125" style="28" customWidth="1"/>
    <col min="11533" max="11533" width="10" style="28" customWidth="1"/>
    <col min="11534" max="11534" width="10.85546875" style="28" customWidth="1"/>
    <col min="11535" max="11535" width="10.140625" style="28" customWidth="1"/>
    <col min="11536" max="11536" width="13.85546875" style="28" customWidth="1"/>
    <col min="11537" max="11776" width="9.140625" style="28"/>
    <col min="11777" max="11777" width="9.140625" style="28" customWidth="1"/>
    <col min="11778" max="11778" width="10.140625" style="28" customWidth="1"/>
    <col min="11779" max="11779" width="10" style="28" customWidth="1"/>
    <col min="11780" max="11780" width="44" style="28" customWidth="1"/>
    <col min="11781" max="11781" width="10.85546875" style="28" customWidth="1"/>
    <col min="11782" max="11782" width="11.42578125" style="28" customWidth="1"/>
    <col min="11783" max="11784" width="10.28515625" style="28" customWidth="1"/>
    <col min="11785" max="11785" width="10.42578125" style="28" customWidth="1"/>
    <col min="11786" max="11786" width="10.85546875" style="28" customWidth="1"/>
    <col min="11787" max="11788" width="11.5703125" style="28" customWidth="1"/>
    <col min="11789" max="11789" width="10" style="28" customWidth="1"/>
    <col min="11790" max="11790" width="10.85546875" style="28" customWidth="1"/>
    <col min="11791" max="11791" width="10.140625" style="28" customWidth="1"/>
    <col min="11792" max="11792" width="13.85546875" style="28" customWidth="1"/>
    <col min="11793" max="12032" width="9.140625" style="28"/>
    <col min="12033" max="12033" width="9.140625" style="28" customWidth="1"/>
    <col min="12034" max="12034" width="10.140625" style="28" customWidth="1"/>
    <col min="12035" max="12035" width="10" style="28" customWidth="1"/>
    <col min="12036" max="12036" width="44" style="28" customWidth="1"/>
    <col min="12037" max="12037" width="10.85546875" style="28" customWidth="1"/>
    <col min="12038" max="12038" width="11.42578125" style="28" customWidth="1"/>
    <col min="12039" max="12040" width="10.28515625" style="28" customWidth="1"/>
    <col min="12041" max="12041" width="10.42578125" style="28" customWidth="1"/>
    <col min="12042" max="12042" width="10.85546875" style="28" customWidth="1"/>
    <col min="12043" max="12044" width="11.5703125" style="28" customWidth="1"/>
    <col min="12045" max="12045" width="10" style="28" customWidth="1"/>
    <col min="12046" max="12046" width="10.85546875" style="28" customWidth="1"/>
    <col min="12047" max="12047" width="10.140625" style="28" customWidth="1"/>
    <col min="12048" max="12048" width="13.85546875" style="28" customWidth="1"/>
    <col min="12049" max="12288" width="9.140625" style="28"/>
    <col min="12289" max="12289" width="9.140625" style="28" customWidth="1"/>
    <col min="12290" max="12290" width="10.140625" style="28" customWidth="1"/>
    <col min="12291" max="12291" width="10" style="28" customWidth="1"/>
    <col min="12292" max="12292" width="44" style="28" customWidth="1"/>
    <col min="12293" max="12293" width="10.85546875" style="28" customWidth="1"/>
    <col min="12294" max="12294" width="11.42578125" style="28" customWidth="1"/>
    <col min="12295" max="12296" width="10.28515625" style="28" customWidth="1"/>
    <col min="12297" max="12297" width="10.42578125" style="28" customWidth="1"/>
    <col min="12298" max="12298" width="10.85546875" style="28" customWidth="1"/>
    <col min="12299" max="12300" width="11.5703125" style="28" customWidth="1"/>
    <col min="12301" max="12301" width="10" style="28" customWidth="1"/>
    <col min="12302" max="12302" width="10.85546875" style="28" customWidth="1"/>
    <col min="12303" max="12303" width="10.140625" style="28" customWidth="1"/>
    <col min="12304" max="12304" width="13.85546875" style="28" customWidth="1"/>
    <col min="12305" max="12544" width="9.140625" style="28"/>
    <col min="12545" max="12545" width="9.140625" style="28" customWidth="1"/>
    <col min="12546" max="12546" width="10.140625" style="28" customWidth="1"/>
    <col min="12547" max="12547" width="10" style="28" customWidth="1"/>
    <col min="12548" max="12548" width="44" style="28" customWidth="1"/>
    <col min="12549" max="12549" width="10.85546875" style="28" customWidth="1"/>
    <col min="12550" max="12550" width="11.42578125" style="28" customWidth="1"/>
    <col min="12551" max="12552" width="10.28515625" style="28" customWidth="1"/>
    <col min="12553" max="12553" width="10.42578125" style="28" customWidth="1"/>
    <col min="12554" max="12554" width="10.85546875" style="28" customWidth="1"/>
    <col min="12555" max="12556" width="11.5703125" style="28" customWidth="1"/>
    <col min="12557" max="12557" width="10" style="28" customWidth="1"/>
    <col min="12558" max="12558" width="10.85546875" style="28" customWidth="1"/>
    <col min="12559" max="12559" width="10.140625" style="28" customWidth="1"/>
    <col min="12560" max="12560" width="13.85546875" style="28" customWidth="1"/>
    <col min="12561" max="12800" width="9.140625" style="28"/>
    <col min="12801" max="12801" width="9.140625" style="28" customWidth="1"/>
    <col min="12802" max="12802" width="10.140625" style="28" customWidth="1"/>
    <col min="12803" max="12803" width="10" style="28" customWidth="1"/>
    <col min="12804" max="12804" width="44" style="28" customWidth="1"/>
    <col min="12805" max="12805" width="10.85546875" style="28" customWidth="1"/>
    <col min="12806" max="12806" width="11.42578125" style="28" customWidth="1"/>
    <col min="12807" max="12808" width="10.28515625" style="28" customWidth="1"/>
    <col min="12809" max="12809" width="10.42578125" style="28" customWidth="1"/>
    <col min="12810" max="12810" width="10.85546875" style="28" customWidth="1"/>
    <col min="12811" max="12812" width="11.5703125" style="28" customWidth="1"/>
    <col min="12813" max="12813" width="10" style="28" customWidth="1"/>
    <col min="12814" max="12814" width="10.85546875" style="28" customWidth="1"/>
    <col min="12815" max="12815" width="10.140625" style="28" customWidth="1"/>
    <col min="12816" max="12816" width="13.85546875" style="28" customWidth="1"/>
    <col min="12817" max="13056" width="9.140625" style="28"/>
    <col min="13057" max="13057" width="9.140625" style="28" customWidth="1"/>
    <col min="13058" max="13058" width="10.140625" style="28" customWidth="1"/>
    <col min="13059" max="13059" width="10" style="28" customWidth="1"/>
    <col min="13060" max="13060" width="44" style="28" customWidth="1"/>
    <col min="13061" max="13061" width="10.85546875" style="28" customWidth="1"/>
    <col min="13062" max="13062" width="11.42578125" style="28" customWidth="1"/>
    <col min="13063" max="13064" width="10.28515625" style="28" customWidth="1"/>
    <col min="13065" max="13065" width="10.42578125" style="28" customWidth="1"/>
    <col min="13066" max="13066" width="10.85546875" style="28" customWidth="1"/>
    <col min="13067" max="13068" width="11.5703125" style="28" customWidth="1"/>
    <col min="13069" max="13069" width="10" style="28" customWidth="1"/>
    <col min="13070" max="13070" width="10.85546875" style="28" customWidth="1"/>
    <col min="13071" max="13071" width="10.140625" style="28" customWidth="1"/>
    <col min="13072" max="13072" width="13.85546875" style="28" customWidth="1"/>
    <col min="13073" max="13312" width="9.140625" style="28"/>
    <col min="13313" max="13313" width="9.140625" style="28" customWidth="1"/>
    <col min="13314" max="13314" width="10.140625" style="28" customWidth="1"/>
    <col min="13315" max="13315" width="10" style="28" customWidth="1"/>
    <col min="13316" max="13316" width="44" style="28" customWidth="1"/>
    <col min="13317" max="13317" width="10.85546875" style="28" customWidth="1"/>
    <col min="13318" max="13318" width="11.42578125" style="28" customWidth="1"/>
    <col min="13319" max="13320" width="10.28515625" style="28" customWidth="1"/>
    <col min="13321" max="13321" width="10.42578125" style="28" customWidth="1"/>
    <col min="13322" max="13322" width="10.85546875" style="28" customWidth="1"/>
    <col min="13323" max="13324" width="11.5703125" style="28" customWidth="1"/>
    <col min="13325" max="13325" width="10" style="28" customWidth="1"/>
    <col min="13326" max="13326" width="10.85546875" style="28" customWidth="1"/>
    <col min="13327" max="13327" width="10.140625" style="28" customWidth="1"/>
    <col min="13328" max="13328" width="13.85546875" style="28" customWidth="1"/>
    <col min="13329" max="13568" width="9.140625" style="28"/>
    <col min="13569" max="13569" width="9.140625" style="28" customWidth="1"/>
    <col min="13570" max="13570" width="10.140625" style="28" customWidth="1"/>
    <col min="13571" max="13571" width="10" style="28" customWidth="1"/>
    <col min="13572" max="13572" width="44" style="28" customWidth="1"/>
    <col min="13573" max="13573" width="10.85546875" style="28" customWidth="1"/>
    <col min="13574" max="13574" width="11.42578125" style="28" customWidth="1"/>
    <col min="13575" max="13576" width="10.28515625" style="28" customWidth="1"/>
    <col min="13577" max="13577" width="10.42578125" style="28" customWidth="1"/>
    <col min="13578" max="13578" width="10.85546875" style="28" customWidth="1"/>
    <col min="13579" max="13580" width="11.5703125" style="28" customWidth="1"/>
    <col min="13581" max="13581" width="10" style="28" customWidth="1"/>
    <col min="13582" max="13582" width="10.85546875" style="28" customWidth="1"/>
    <col min="13583" max="13583" width="10.140625" style="28" customWidth="1"/>
    <col min="13584" max="13584" width="13.85546875" style="28" customWidth="1"/>
    <col min="13585" max="13824" width="9.140625" style="28"/>
    <col min="13825" max="13825" width="9.140625" style="28" customWidth="1"/>
    <col min="13826" max="13826" width="10.140625" style="28" customWidth="1"/>
    <col min="13827" max="13827" width="10" style="28" customWidth="1"/>
    <col min="13828" max="13828" width="44" style="28" customWidth="1"/>
    <col min="13829" max="13829" width="10.85546875" style="28" customWidth="1"/>
    <col min="13830" max="13830" width="11.42578125" style="28" customWidth="1"/>
    <col min="13831" max="13832" width="10.28515625" style="28" customWidth="1"/>
    <col min="13833" max="13833" width="10.42578125" style="28" customWidth="1"/>
    <col min="13834" max="13834" width="10.85546875" style="28" customWidth="1"/>
    <col min="13835" max="13836" width="11.5703125" style="28" customWidth="1"/>
    <col min="13837" max="13837" width="10" style="28" customWidth="1"/>
    <col min="13838" max="13838" width="10.85546875" style="28" customWidth="1"/>
    <col min="13839" max="13839" width="10.140625" style="28" customWidth="1"/>
    <col min="13840" max="13840" width="13.85546875" style="28" customWidth="1"/>
    <col min="13841" max="14080" width="9.140625" style="28"/>
    <col min="14081" max="14081" width="9.140625" style="28" customWidth="1"/>
    <col min="14082" max="14082" width="10.140625" style="28" customWidth="1"/>
    <col min="14083" max="14083" width="10" style="28" customWidth="1"/>
    <col min="14084" max="14084" width="44" style="28" customWidth="1"/>
    <col min="14085" max="14085" width="10.85546875" style="28" customWidth="1"/>
    <col min="14086" max="14086" width="11.42578125" style="28" customWidth="1"/>
    <col min="14087" max="14088" width="10.28515625" style="28" customWidth="1"/>
    <col min="14089" max="14089" width="10.42578125" style="28" customWidth="1"/>
    <col min="14090" max="14090" width="10.85546875" style="28" customWidth="1"/>
    <col min="14091" max="14092" width="11.5703125" style="28" customWidth="1"/>
    <col min="14093" max="14093" width="10" style="28" customWidth="1"/>
    <col min="14094" max="14094" width="10.85546875" style="28" customWidth="1"/>
    <col min="14095" max="14095" width="10.140625" style="28" customWidth="1"/>
    <col min="14096" max="14096" width="13.85546875" style="28" customWidth="1"/>
    <col min="14097" max="14336" width="9.140625" style="28"/>
    <col min="14337" max="14337" width="9.140625" style="28" customWidth="1"/>
    <col min="14338" max="14338" width="10.140625" style="28" customWidth="1"/>
    <col min="14339" max="14339" width="10" style="28" customWidth="1"/>
    <col min="14340" max="14340" width="44" style="28" customWidth="1"/>
    <col min="14341" max="14341" width="10.85546875" style="28" customWidth="1"/>
    <col min="14342" max="14342" width="11.42578125" style="28" customWidth="1"/>
    <col min="14343" max="14344" width="10.28515625" style="28" customWidth="1"/>
    <col min="14345" max="14345" width="10.42578125" style="28" customWidth="1"/>
    <col min="14346" max="14346" width="10.85546875" style="28" customWidth="1"/>
    <col min="14347" max="14348" width="11.5703125" style="28" customWidth="1"/>
    <col min="14349" max="14349" width="10" style="28" customWidth="1"/>
    <col min="14350" max="14350" width="10.85546875" style="28" customWidth="1"/>
    <col min="14351" max="14351" width="10.140625" style="28" customWidth="1"/>
    <col min="14352" max="14352" width="13.85546875" style="28" customWidth="1"/>
    <col min="14353" max="14592" width="9.140625" style="28"/>
    <col min="14593" max="14593" width="9.140625" style="28" customWidth="1"/>
    <col min="14594" max="14594" width="10.140625" style="28" customWidth="1"/>
    <col min="14595" max="14595" width="10" style="28" customWidth="1"/>
    <col min="14596" max="14596" width="44" style="28" customWidth="1"/>
    <col min="14597" max="14597" width="10.85546875" style="28" customWidth="1"/>
    <col min="14598" max="14598" width="11.42578125" style="28" customWidth="1"/>
    <col min="14599" max="14600" width="10.28515625" style="28" customWidth="1"/>
    <col min="14601" max="14601" width="10.42578125" style="28" customWidth="1"/>
    <col min="14602" max="14602" width="10.85546875" style="28" customWidth="1"/>
    <col min="14603" max="14604" width="11.5703125" style="28" customWidth="1"/>
    <col min="14605" max="14605" width="10" style="28" customWidth="1"/>
    <col min="14606" max="14606" width="10.85546875" style="28" customWidth="1"/>
    <col min="14607" max="14607" width="10.140625" style="28" customWidth="1"/>
    <col min="14608" max="14608" width="13.85546875" style="28" customWidth="1"/>
    <col min="14609" max="14848" width="9.140625" style="28"/>
    <col min="14849" max="14849" width="9.140625" style="28" customWidth="1"/>
    <col min="14850" max="14850" width="10.140625" style="28" customWidth="1"/>
    <col min="14851" max="14851" width="10" style="28" customWidth="1"/>
    <col min="14852" max="14852" width="44" style="28" customWidth="1"/>
    <col min="14853" max="14853" width="10.85546875" style="28" customWidth="1"/>
    <col min="14854" max="14854" width="11.42578125" style="28" customWidth="1"/>
    <col min="14855" max="14856" width="10.28515625" style="28" customWidth="1"/>
    <col min="14857" max="14857" width="10.42578125" style="28" customWidth="1"/>
    <col min="14858" max="14858" width="10.85546875" style="28" customWidth="1"/>
    <col min="14859" max="14860" width="11.5703125" style="28" customWidth="1"/>
    <col min="14861" max="14861" width="10" style="28" customWidth="1"/>
    <col min="14862" max="14862" width="10.85546875" style="28" customWidth="1"/>
    <col min="14863" max="14863" width="10.140625" style="28" customWidth="1"/>
    <col min="14864" max="14864" width="13.85546875" style="28" customWidth="1"/>
    <col min="14865" max="15104" width="9.140625" style="28"/>
    <col min="15105" max="15105" width="9.140625" style="28" customWidth="1"/>
    <col min="15106" max="15106" width="10.140625" style="28" customWidth="1"/>
    <col min="15107" max="15107" width="10" style="28" customWidth="1"/>
    <col min="15108" max="15108" width="44" style="28" customWidth="1"/>
    <col min="15109" max="15109" width="10.85546875" style="28" customWidth="1"/>
    <col min="15110" max="15110" width="11.42578125" style="28" customWidth="1"/>
    <col min="15111" max="15112" width="10.28515625" style="28" customWidth="1"/>
    <col min="15113" max="15113" width="10.42578125" style="28" customWidth="1"/>
    <col min="15114" max="15114" width="10.85546875" style="28" customWidth="1"/>
    <col min="15115" max="15116" width="11.5703125" style="28" customWidth="1"/>
    <col min="15117" max="15117" width="10" style="28" customWidth="1"/>
    <col min="15118" max="15118" width="10.85546875" style="28" customWidth="1"/>
    <col min="15119" max="15119" width="10.140625" style="28" customWidth="1"/>
    <col min="15120" max="15120" width="13.85546875" style="28" customWidth="1"/>
    <col min="15121" max="15360" width="9.140625" style="28"/>
    <col min="15361" max="15361" width="9.140625" style="28" customWidth="1"/>
    <col min="15362" max="15362" width="10.140625" style="28" customWidth="1"/>
    <col min="15363" max="15363" width="10" style="28" customWidth="1"/>
    <col min="15364" max="15364" width="44" style="28" customWidth="1"/>
    <col min="15365" max="15365" width="10.85546875" style="28" customWidth="1"/>
    <col min="15366" max="15366" width="11.42578125" style="28" customWidth="1"/>
    <col min="15367" max="15368" width="10.28515625" style="28" customWidth="1"/>
    <col min="15369" max="15369" width="10.42578125" style="28" customWidth="1"/>
    <col min="15370" max="15370" width="10.85546875" style="28" customWidth="1"/>
    <col min="15371" max="15372" width="11.5703125" style="28" customWidth="1"/>
    <col min="15373" max="15373" width="10" style="28" customWidth="1"/>
    <col min="15374" max="15374" width="10.85546875" style="28" customWidth="1"/>
    <col min="15375" max="15375" width="10.140625" style="28" customWidth="1"/>
    <col min="15376" max="15376" width="13.85546875" style="28" customWidth="1"/>
    <col min="15377" max="15616" width="9.140625" style="28"/>
    <col min="15617" max="15617" width="9.140625" style="28" customWidth="1"/>
    <col min="15618" max="15618" width="10.140625" style="28" customWidth="1"/>
    <col min="15619" max="15619" width="10" style="28" customWidth="1"/>
    <col min="15620" max="15620" width="44" style="28" customWidth="1"/>
    <col min="15621" max="15621" width="10.85546875" style="28" customWidth="1"/>
    <col min="15622" max="15622" width="11.42578125" style="28" customWidth="1"/>
    <col min="15623" max="15624" width="10.28515625" style="28" customWidth="1"/>
    <col min="15625" max="15625" width="10.42578125" style="28" customWidth="1"/>
    <col min="15626" max="15626" width="10.85546875" style="28" customWidth="1"/>
    <col min="15627" max="15628" width="11.5703125" style="28" customWidth="1"/>
    <col min="15629" max="15629" width="10" style="28" customWidth="1"/>
    <col min="15630" max="15630" width="10.85546875" style="28" customWidth="1"/>
    <col min="15631" max="15631" width="10.140625" style="28" customWidth="1"/>
    <col min="15632" max="15632" width="13.85546875" style="28" customWidth="1"/>
    <col min="15633" max="15872" width="9.140625" style="28"/>
    <col min="15873" max="15873" width="9.140625" style="28" customWidth="1"/>
    <col min="15874" max="15874" width="10.140625" style="28" customWidth="1"/>
    <col min="15875" max="15875" width="10" style="28" customWidth="1"/>
    <col min="15876" max="15876" width="44" style="28" customWidth="1"/>
    <col min="15877" max="15877" width="10.85546875" style="28" customWidth="1"/>
    <col min="15878" max="15878" width="11.42578125" style="28" customWidth="1"/>
    <col min="15879" max="15880" width="10.28515625" style="28" customWidth="1"/>
    <col min="15881" max="15881" width="10.42578125" style="28" customWidth="1"/>
    <col min="15882" max="15882" width="10.85546875" style="28" customWidth="1"/>
    <col min="15883" max="15884" width="11.5703125" style="28" customWidth="1"/>
    <col min="15885" max="15885" width="10" style="28" customWidth="1"/>
    <col min="15886" max="15886" width="10.85546875" style="28" customWidth="1"/>
    <col min="15887" max="15887" width="10.140625" style="28" customWidth="1"/>
    <col min="15888" max="15888" width="13.85546875" style="28" customWidth="1"/>
    <col min="15889" max="16128" width="9.140625" style="28"/>
    <col min="16129" max="16129" width="9.140625" style="28" customWidth="1"/>
    <col min="16130" max="16130" width="10.140625" style="28" customWidth="1"/>
    <col min="16131" max="16131" width="10" style="28" customWidth="1"/>
    <col min="16132" max="16132" width="44" style="28" customWidth="1"/>
    <col min="16133" max="16133" width="10.85546875" style="28" customWidth="1"/>
    <col min="16134" max="16134" width="11.42578125" style="28" customWidth="1"/>
    <col min="16135" max="16136" width="10.28515625" style="28" customWidth="1"/>
    <col min="16137" max="16137" width="10.42578125" style="28" customWidth="1"/>
    <col min="16138" max="16138" width="10.85546875" style="28" customWidth="1"/>
    <col min="16139" max="16140" width="11.5703125" style="28" customWidth="1"/>
    <col min="16141" max="16141" width="10" style="28" customWidth="1"/>
    <col min="16142" max="16142" width="10.85546875" style="28" customWidth="1"/>
    <col min="16143" max="16143" width="10.140625" style="28" customWidth="1"/>
    <col min="16144" max="16144" width="13.85546875" style="28" customWidth="1"/>
    <col min="16145" max="16384" width="9.140625" style="28"/>
  </cols>
  <sheetData>
    <row r="1" spans="1:17" ht="12.75" customHeight="1">
      <c r="O1" s="318" t="s">
        <v>176</v>
      </c>
      <c r="P1" s="318"/>
      <c r="Q1" s="318"/>
    </row>
    <row r="2" spans="1:17" ht="10.5" customHeight="1">
      <c r="O2" s="318" t="s">
        <v>65</v>
      </c>
      <c r="P2" s="318"/>
    </row>
    <row r="3" spans="1:17">
      <c r="G3" s="29"/>
      <c r="H3" s="29"/>
      <c r="O3" s="26" t="s">
        <v>177</v>
      </c>
    </row>
    <row r="4" spans="1:17" ht="17.25" customHeight="1">
      <c r="C4" s="319" t="s">
        <v>66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</row>
    <row r="5" spans="1:17">
      <c r="D5" s="30"/>
      <c r="P5" s="26" t="s">
        <v>67</v>
      </c>
    </row>
    <row r="6" spans="1:17" ht="12.75" customHeight="1">
      <c r="A6" s="342" t="s">
        <v>68</v>
      </c>
      <c r="B6" s="345" t="s">
        <v>33</v>
      </c>
      <c r="C6" s="320" t="s">
        <v>34</v>
      </c>
      <c r="D6" s="323" t="s">
        <v>35</v>
      </c>
      <c r="E6" s="326" t="s">
        <v>69</v>
      </c>
      <c r="F6" s="326"/>
      <c r="G6" s="326"/>
      <c r="H6" s="326"/>
      <c r="I6" s="326"/>
      <c r="J6" s="327" t="s">
        <v>70</v>
      </c>
      <c r="K6" s="327"/>
      <c r="L6" s="327"/>
      <c r="M6" s="327"/>
      <c r="N6" s="327"/>
      <c r="O6" s="327"/>
      <c r="P6" s="328" t="s">
        <v>71</v>
      </c>
    </row>
    <row r="7" spans="1:17" ht="12" customHeight="1">
      <c r="A7" s="343"/>
      <c r="B7" s="346"/>
      <c r="C7" s="321"/>
      <c r="D7" s="324"/>
      <c r="E7" s="331" t="s">
        <v>6</v>
      </c>
      <c r="F7" s="339" t="s">
        <v>72</v>
      </c>
      <c r="G7" s="340" t="s">
        <v>73</v>
      </c>
      <c r="H7" s="341"/>
      <c r="I7" s="323" t="s">
        <v>74</v>
      </c>
      <c r="J7" s="331" t="s">
        <v>6</v>
      </c>
      <c r="K7" s="339" t="s">
        <v>75</v>
      </c>
      <c r="L7" s="339" t="s">
        <v>72</v>
      </c>
      <c r="M7" s="332" t="s">
        <v>73</v>
      </c>
      <c r="N7" s="333"/>
      <c r="O7" s="334" t="s">
        <v>74</v>
      </c>
      <c r="P7" s="329"/>
    </row>
    <row r="8" spans="1:17" ht="21.75" customHeight="1">
      <c r="A8" s="343"/>
      <c r="B8" s="346"/>
      <c r="C8" s="321"/>
      <c r="D8" s="324"/>
      <c r="E8" s="331"/>
      <c r="F8" s="339"/>
      <c r="G8" s="324" t="s">
        <v>76</v>
      </c>
      <c r="H8" s="337" t="s">
        <v>77</v>
      </c>
      <c r="I8" s="324"/>
      <c r="J8" s="331"/>
      <c r="K8" s="339"/>
      <c r="L8" s="339"/>
      <c r="M8" s="334" t="s">
        <v>78</v>
      </c>
      <c r="N8" s="334" t="s">
        <v>77</v>
      </c>
      <c r="O8" s="335"/>
      <c r="P8" s="329"/>
    </row>
    <row r="9" spans="1:17" ht="20.25" customHeight="1">
      <c r="A9" s="343"/>
      <c r="B9" s="346"/>
      <c r="C9" s="321"/>
      <c r="D9" s="324"/>
      <c r="E9" s="331"/>
      <c r="F9" s="339"/>
      <c r="G9" s="324"/>
      <c r="H9" s="337"/>
      <c r="I9" s="324"/>
      <c r="J9" s="331"/>
      <c r="K9" s="339"/>
      <c r="L9" s="339"/>
      <c r="M9" s="335"/>
      <c r="N9" s="335"/>
      <c r="O9" s="335"/>
      <c r="P9" s="329"/>
    </row>
    <row r="10" spans="1:17" ht="25.5" customHeight="1">
      <c r="A10" s="344"/>
      <c r="B10" s="347"/>
      <c r="C10" s="322"/>
      <c r="D10" s="325"/>
      <c r="E10" s="331"/>
      <c r="F10" s="339"/>
      <c r="G10" s="325"/>
      <c r="H10" s="338"/>
      <c r="I10" s="325"/>
      <c r="J10" s="331"/>
      <c r="K10" s="339"/>
      <c r="L10" s="339"/>
      <c r="M10" s="336"/>
      <c r="N10" s="336"/>
      <c r="O10" s="336"/>
      <c r="P10" s="330"/>
    </row>
    <row r="11" spans="1:17" s="34" customFormat="1" ht="12.75" customHeight="1">
      <c r="A11" s="31">
        <v>1</v>
      </c>
      <c r="B11" s="32">
        <f>A11+1</f>
        <v>2</v>
      </c>
      <c r="C11" s="32">
        <f t="shared" ref="C11:P11" si="0">B11+1</f>
        <v>3</v>
      </c>
      <c r="D11" s="32">
        <f t="shared" si="0"/>
        <v>4</v>
      </c>
      <c r="E11" s="32">
        <f t="shared" si="0"/>
        <v>5</v>
      </c>
      <c r="F11" s="32">
        <f t="shared" si="0"/>
        <v>6</v>
      </c>
      <c r="G11" s="32">
        <f t="shared" si="0"/>
        <v>7</v>
      </c>
      <c r="H11" s="32">
        <f t="shared" si="0"/>
        <v>8</v>
      </c>
      <c r="I11" s="32">
        <f t="shared" si="0"/>
        <v>9</v>
      </c>
      <c r="J11" s="32">
        <f t="shared" si="0"/>
        <v>10</v>
      </c>
      <c r="K11" s="32">
        <f t="shared" si="0"/>
        <v>11</v>
      </c>
      <c r="L11" s="32">
        <f t="shared" si="0"/>
        <v>12</v>
      </c>
      <c r="M11" s="32">
        <f t="shared" si="0"/>
        <v>13</v>
      </c>
      <c r="N11" s="32">
        <f t="shared" si="0"/>
        <v>14</v>
      </c>
      <c r="O11" s="32">
        <f t="shared" si="0"/>
        <v>15</v>
      </c>
      <c r="P11" s="32">
        <f t="shared" si="0"/>
        <v>16</v>
      </c>
      <c r="Q11" s="33"/>
    </row>
    <row r="12" spans="1:17" s="53" customFormat="1">
      <c r="A12" s="311" t="s">
        <v>79</v>
      </c>
      <c r="B12" s="312"/>
      <c r="C12" s="313"/>
      <c r="D12" s="240" t="s">
        <v>80</v>
      </c>
      <c r="E12" s="35">
        <f>E14+E29</f>
        <v>8677.6779999999999</v>
      </c>
      <c r="F12" s="35">
        <f t="shared" ref="F12:N12" si="1">F14+F29</f>
        <v>8677.6779999999999</v>
      </c>
      <c r="G12" s="35">
        <f t="shared" si="1"/>
        <v>7009.527</v>
      </c>
      <c r="H12" s="35">
        <f t="shared" si="1"/>
        <v>798.42000000000007</v>
      </c>
      <c r="I12" s="35">
        <f t="shared" si="1"/>
        <v>0</v>
      </c>
      <c r="J12" s="35">
        <f t="shared" si="1"/>
        <v>311</v>
      </c>
      <c r="K12" s="35">
        <f t="shared" si="1"/>
        <v>291</v>
      </c>
      <c r="L12" s="35">
        <f t="shared" si="1"/>
        <v>20</v>
      </c>
      <c r="M12" s="35">
        <f t="shared" si="1"/>
        <v>0</v>
      </c>
      <c r="N12" s="35">
        <f t="shared" si="1"/>
        <v>0</v>
      </c>
      <c r="O12" s="35">
        <f>K12</f>
        <v>291</v>
      </c>
      <c r="P12" s="35">
        <f>P14+P29</f>
        <v>8988.6779999999999</v>
      </c>
      <c r="Q12" s="52"/>
    </row>
    <row r="13" spans="1:17" ht="0.75" customHeight="1">
      <c r="A13" s="36"/>
      <c r="B13" s="36" t="s">
        <v>81</v>
      </c>
      <c r="C13" s="36"/>
      <c r="D13" s="37" t="s">
        <v>82</v>
      </c>
      <c r="E13" s="38"/>
      <c r="F13" s="38"/>
      <c r="G13" s="38"/>
      <c r="H13" s="38"/>
      <c r="I13" s="38"/>
      <c r="J13" s="38">
        <f t="shared" ref="J13:N13" si="2">J14</f>
        <v>311</v>
      </c>
      <c r="K13" s="38">
        <f t="shared" si="2"/>
        <v>291</v>
      </c>
      <c r="L13" s="38">
        <f t="shared" si="2"/>
        <v>20</v>
      </c>
      <c r="M13" s="39">
        <f t="shared" si="2"/>
        <v>0</v>
      </c>
      <c r="N13" s="39">
        <f t="shared" si="2"/>
        <v>0</v>
      </c>
      <c r="O13" s="38">
        <f t="shared" ref="O13:O77" si="3">K13</f>
        <v>291</v>
      </c>
      <c r="P13" s="39">
        <f>E13+J13</f>
        <v>311</v>
      </c>
    </row>
    <row r="14" spans="1:17" ht="59.25" customHeight="1">
      <c r="A14" s="36" t="s">
        <v>83</v>
      </c>
      <c r="B14" s="36" t="s">
        <v>84</v>
      </c>
      <c r="C14" s="36" t="s">
        <v>58</v>
      </c>
      <c r="D14" s="40" t="s">
        <v>26</v>
      </c>
      <c r="E14" s="38">
        <f>F14</f>
        <v>8377</v>
      </c>
      <c r="F14" s="38">
        <v>8377</v>
      </c>
      <c r="G14" s="38">
        <v>6804</v>
      </c>
      <c r="H14" s="38">
        <v>779.22</v>
      </c>
      <c r="I14" s="38">
        <v>0</v>
      </c>
      <c r="J14" s="38">
        <f>K14+L14</f>
        <v>311</v>
      </c>
      <c r="K14" s="38">
        <v>291</v>
      </c>
      <c r="L14" s="38">
        <v>20</v>
      </c>
      <c r="M14" s="38"/>
      <c r="N14" s="38"/>
      <c r="O14" s="38">
        <f t="shared" si="3"/>
        <v>291</v>
      </c>
      <c r="P14" s="38">
        <f>E14+J14</f>
        <v>8688</v>
      </c>
    </row>
    <row r="15" spans="1:17" ht="25.5" hidden="1" outlineLevel="1">
      <c r="A15" s="36"/>
      <c r="B15" s="36" t="s">
        <v>85</v>
      </c>
      <c r="C15" s="36"/>
      <c r="D15" s="37" t="s">
        <v>86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8">
        <f t="shared" si="3"/>
        <v>0</v>
      </c>
      <c r="P15" s="38"/>
    </row>
    <row r="16" spans="1:17" ht="25.5" hidden="1" outlineLevel="1">
      <c r="A16" s="36"/>
      <c r="B16" s="36" t="s">
        <v>87</v>
      </c>
      <c r="C16" s="36"/>
      <c r="D16" s="37" t="s">
        <v>88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f t="shared" si="3"/>
        <v>0</v>
      </c>
      <c r="P16" s="38"/>
    </row>
    <row r="17" spans="1:17" hidden="1" outlineLevel="1">
      <c r="A17" s="36"/>
      <c r="B17" s="36" t="s">
        <v>89</v>
      </c>
      <c r="C17" s="36"/>
      <c r="D17" s="37" t="s">
        <v>90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f t="shared" si="3"/>
        <v>0</v>
      </c>
      <c r="P17" s="38"/>
    </row>
    <row r="18" spans="1:17" hidden="1" outlineLevel="1">
      <c r="A18" s="36"/>
      <c r="B18" s="36" t="s">
        <v>91</v>
      </c>
      <c r="C18" s="36"/>
      <c r="D18" s="37" t="s">
        <v>92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f t="shared" si="3"/>
        <v>0</v>
      </c>
      <c r="P18" s="38"/>
    </row>
    <row r="19" spans="1:17" hidden="1" outlineLevel="1">
      <c r="A19" s="36"/>
      <c r="B19" s="36" t="s">
        <v>93</v>
      </c>
      <c r="C19" s="36"/>
      <c r="D19" s="37" t="s">
        <v>94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f t="shared" si="3"/>
        <v>0</v>
      </c>
      <c r="P19" s="38"/>
    </row>
    <row r="20" spans="1:17" hidden="1" outlineLevel="1">
      <c r="A20" s="36"/>
      <c r="B20" s="36" t="s">
        <v>95</v>
      </c>
      <c r="C20" s="36"/>
      <c r="D20" s="37" t="s">
        <v>96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f t="shared" si="3"/>
        <v>0</v>
      </c>
      <c r="P20" s="38"/>
    </row>
    <row r="21" spans="1:17" hidden="1" outlineLevel="1">
      <c r="A21" s="36"/>
      <c r="B21" s="36" t="s">
        <v>97</v>
      </c>
      <c r="C21" s="36"/>
      <c r="D21" s="37" t="s">
        <v>98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f t="shared" si="3"/>
        <v>0</v>
      </c>
      <c r="P21" s="38"/>
    </row>
    <row r="22" spans="1:17" ht="0.75" customHeight="1" collapsed="1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f t="shared" si="3"/>
        <v>0</v>
      </c>
      <c r="P22" s="38"/>
    </row>
    <row r="23" spans="1:17" ht="27" hidden="1" customHeight="1">
      <c r="A23" s="36"/>
      <c r="B23" s="36"/>
      <c r="C23" s="36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f t="shared" si="3"/>
        <v>0</v>
      </c>
      <c r="P23" s="38"/>
    </row>
    <row r="24" spans="1:17" ht="27" hidden="1" customHeight="1">
      <c r="A24" s="36"/>
      <c r="B24" s="36"/>
      <c r="C24" s="36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f t="shared" si="3"/>
        <v>0</v>
      </c>
      <c r="P24" s="38"/>
    </row>
    <row r="25" spans="1:17" ht="27" hidden="1" customHeight="1">
      <c r="A25" s="36"/>
      <c r="B25" s="36"/>
      <c r="C25" s="36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f t="shared" si="3"/>
        <v>0</v>
      </c>
      <c r="P25" s="38"/>
    </row>
    <row r="26" spans="1:17" ht="27" hidden="1" customHeight="1">
      <c r="A26" s="36"/>
      <c r="B26" s="36"/>
      <c r="C26" s="3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f t="shared" si="3"/>
        <v>0</v>
      </c>
      <c r="P26" s="38"/>
    </row>
    <row r="27" spans="1:17" ht="27" hidden="1" customHeight="1">
      <c r="A27" s="36"/>
      <c r="B27" s="36"/>
      <c r="C27" s="36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f t="shared" si="3"/>
        <v>0</v>
      </c>
      <c r="P27" s="38"/>
    </row>
    <row r="28" spans="1:17" ht="27" hidden="1" customHeight="1">
      <c r="A28" s="36"/>
      <c r="B28" s="36"/>
      <c r="C28" s="36"/>
      <c r="D28" s="4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f t="shared" si="3"/>
        <v>0</v>
      </c>
      <c r="P28" s="38"/>
    </row>
    <row r="29" spans="1:17" ht="15.75" customHeight="1">
      <c r="A29" s="36" t="s">
        <v>99</v>
      </c>
      <c r="B29" s="36" t="s">
        <v>100</v>
      </c>
      <c r="C29" s="36" t="s">
        <v>101</v>
      </c>
      <c r="D29" s="43" t="s">
        <v>102</v>
      </c>
      <c r="E29" s="38">
        <f>F29+I29</f>
        <v>300.678</v>
      </c>
      <c r="F29" s="38">
        <v>300.678</v>
      </c>
      <c r="G29" s="38">
        <v>205.52699999999999</v>
      </c>
      <c r="H29" s="38">
        <v>19.2</v>
      </c>
      <c r="I29" s="38"/>
      <c r="J29" s="38"/>
      <c r="K29" s="38"/>
      <c r="L29" s="38"/>
      <c r="M29" s="38"/>
      <c r="N29" s="38"/>
      <c r="O29" s="38">
        <f t="shared" si="3"/>
        <v>0</v>
      </c>
      <c r="P29" s="38">
        <f>E29+J29</f>
        <v>300.678</v>
      </c>
    </row>
    <row r="30" spans="1:17" ht="27" hidden="1" customHeight="1">
      <c r="A30" s="36"/>
      <c r="B30" s="36"/>
      <c r="C30" s="36"/>
      <c r="D30" s="40"/>
      <c r="E30" s="38" t="e">
        <f>+#REF!+#REF!</f>
        <v>#REF!</v>
      </c>
      <c r="F30" s="38"/>
      <c r="G30" s="38"/>
      <c r="H30" s="38"/>
      <c r="I30" s="38"/>
      <c r="J30" s="38">
        <f>+L30+O30</f>
        <v>0</v>
      </c>
      <c r="K30" s="38"/>
      <c r="L30" s="38"/>
      <c r="M30" s="38"/>
      <c r="N30" s="38"/>
      <c r="O30" s="38">
        <f t="shared" si="3"/>
        <v>0</v>
      </c>
      <c r="P30" s="38" t="e">
        <f>E30+J30</f>
        <v>#REF!</v>
      </c>
    </row>
    <row r="31" spans="1:17" ht="27" hidden="1" customHeight="1">
      <c r="A31" s="36"/>
      <c r="B31" s="36"/>
      <c r="C31" s="36"/>
      <c r="D31" s="4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38">
        <f>E31+J31</f>
        <v>0</v>
      </c>
    </row>
    <row r="32" spans="1:17" s="53" customFormat="1" ht="16.5" customHeight="1">
      <c r="A32" s="311" t="s">
        <v>103</v>
      </c>
      <c r="B32" s="312"/>
      <c r="C32" s="313"/>
      <c r="D32" s="41" t="s">
        <v>104</v>
      </c>
      <c r="E32" s="35">
        <f>E33+E34</f>
        <v>612.56999999999994</v>
      </c>
      <c r="F32" s="35">
        <f t="shared" ref="F32:N32" si="4">F33+F34</f>
        <v>612.56999999999994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35">
        <f t="shared" si="4"/>
        <v>0</v>
      </c>
      <c r="L32" s="35">
        <f t="shared" si="4"/>
        <v>0</v>
      </c>
      <c r="M32" s="35">
        <f t="shared" si="4"/>
        <v>0</v>
      </c>
      <c r="N32" s="35">
        <f t="shared" si="4"/>
        <v>0</v>
      </c>
      <c r="O32" s="35">
        <f t="shared" si="3"/>
        <v>0</v>
      </c>
      <c r="P32" s="35">
        <f>E32+J32</f>
        <v>612.56999999999994</v>
      </c>
      <c r="Q32" s="52"/>
    </row>
    <row r="33" spans="1:17" ht="21.75" customHeight="1">
      <c r="A33" s="36" t="s">
        <v>105</v>
      </c>
      <c r="B33" s="36" t="s">
        <v>106</v>
      </c>
      <c r="C33" s="36" t="s">
        <v>107</v>
      </c>
      <c r="D33" s="44" t="s">
        <v>108</v>
      </c>
      <c r="E33" s="38">
        <f>F33</f>
        <v>220</v>
      </c>
      <c r="F33" s="38">
        <v>220</v>
      </c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38">
        <f>E33</f>
        <v>220</v>
      </c>
    </row>
    <row r="34" spans="1:17" ht="28.5" customHeight="1" outlineLevel="1">
      <c r="A34" s="45" t="s">
        <v>109</v>
      </c>
      <c r="B34" s="45" t="s">
        <v>110</v>
      </c>
      <c r="C34" s="45" t="s">
        <v>111</v>
      </c>
      <c r="D34" s="43" t="s">
        <v>112</v>
      </c>
      <c r="E34" s="38">
        <f>F34</f>
        <v>392.57</v>
      </c>
      <c r="F34" s="38">
        <v>392.57</v>
      </c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38">
        <f>E34+K34</f>
        <v>392.57</v>
      </c>
    </row>
    <row r="35" spans="1:17" s="53" customFormat="1">
      <c r="A35" s="311" t="s">
        <v>113</v>
      </c>
      <c r="B35" s="312"/>
      <c r="C35" s="313"/>
      <c r="D35" s="41" t="s">
        <v>114</v>
      </c>
      <c r="E35" s="35">
        <f>E36</f>
        <v>516</v>
      </c>
      <c r="F35" s="35">
        <f t="shared" ref="F35:P35" si="5">F36</f>
        <v>516</v>
      </c>
      <c r="G35" s="35">
        <f t="shared" si="5"/>
        <v>0</v>
      </c>
      <c r="H35" s="35">
        <f t="shared" si="5"/>
        <v>0</v>
      </c>
      <c r="I35" s="35">
        <f t="shared" si="5"/>
        <v>0</v>
      </c>
      <c r="J35" s="35">
        <f t="shared" si="5"/>
        <v>0</v>
      </c>
      <c r="K35" s="35">
        <f t="shared" si="5"/>
        <v>0</v>
      </c>
      <c r="L35" s="35">
        <f t="shared" si="5"/>
        <v>0</v>
      </c>
      <c r="M35" s="35">
        <f t="shared" si="5"/>
        <v>0</v>
      </c>
      <c r="N35" s="35">
        <f t="shared" si="5"/>
        <v>0</v>
      </c>
      <c r="O35" s="35">
        <f t="shared" si="3"/>
        <v>0</v>
      </c>
      <c r="P35" s="35">
        <f t="shared" si="5"/>
        <v>516</v>
      </c>
      <c r="Q35" s="52"/>
    </row>
    <row r="36" spans="1:17">
      <c r="A36" s="36" t="s">
        <v>115</v>
      </c>
      <c r="B36" s="36" t="s">
        <v>116</v>
      </c>
      <c r="C36" s="36" t="s">
        <v>117</v>
      </c>
      <c r="D36" s="37" t="s">
        <v>118</v>
      </c>
      <c r="E36" s="38">
        <f>F36</f>
        <v>516</v>
      </c>
      <c r="F36" s="38">
        <v>516</v>
      </c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38">
        <f>E36</f>
        <v>516</v>
      </c>
    </row>
    <row r="37" spans="1:17" s="53" customFormat="1" ht="17.25" customHeight="1">
      <c r="A37" s="311" t="s">
        <v>119</v>
      </c>
      <c r="B37" s="312"/>
      <c r="C37" s="313"/>
      <c r="D37" s="41" t="s">
        <v>120</v>
      </c>
      <c r="E37" s="35">
        <f>E38</f>
        <v>2050.2370000000001</v>
      </c>
      <c r="F37" s="35">
        <v>2050.2370000000001</v>
      </c>
      <c r="G37" s="35">
        <f>G38</f>
        <v>1089.76</v>
      </c>
      <c r="H37" s="35"/>
      <c r="I37" s="35">
        <f t="shared" ref="I37:N37" si="6">I38</f>
        <v>0</v>
      </c>
      <c r="J37" s="35">
        <f t="shared" si="6"/>
        <v>765.4</v>
      </c>
      <c r="K37" s="35">
        <f t="shared" si="6"/>
        <v>765.4</v>
      </c>
      <c r="L37" s="35">
        <f t="shared" si="6"/>
        <v>0</v>
      </c>
      <c r="M37" s="35">
        <f t="shared" si="6"/>
        <v>0</v>
      </c>
      <c r="N37" s="35">
        <f t="shared" si="6"/>
        <v>0</v>
      </c>
      <c r="O37" s="35">
        <f t="shared" si="3"/>
        <v>765.4</v>
      </c>
      <c r="P37" s="35">
        <f>E37+J37</f>
        <v>2815.6370000000002</v>
      </c>
      <c r="Q37" s="52"/>
    </row>
    <row r="38" spans="1:17" ht="42" customHeight="1">
      <c r="A38" s="36" t="s">
        <v>121</v>
      </c>
      <c r="B38" s="36" t="s">
        <v>122</v>
      </c>
      <c r="C38" s="36" t="s">
        <v>123</v>
      </c>
      <c r="D38" s="37" t="s">
        <v>124</v>
      </c>
      <c r="E38" s="38">
        <f>F38</f>
        <v>2050.2370000000001</v>
      </c>
      <c r="F38" s="38">
        <v>2050.2370000000001</v>
      </c>
      <c r="G38" s="38">
        <v>1089.76</v>
      </c>
      <c r="H38" s="38">
        <v>545.24</v>
      </c>
      <c r="I38" s="38"/>
      <c r="J38" s="38">
        <f>O38</f>
        <v>765.4</v>
      </c>
      <c r="K38" s="38">
        <v>765.4</v>
      </c>
      <c r="L38" s="38"/>
      <c r="M38" s="38"/>
      <c r="N38" s="38"/>
      <c r="O38" s="38">
        <f>K38</f>
        <v>765.4</v>
      </c>
      <c r="P38" s="38">
        <f>E38+J38</f>
        <v>2815.6370000000002</v>
      </c>
    </row>
    <row r="39" spans="1:17" s="53" customFormat="1" ht="18" customHeight="1">
      <c r="A39" s="311" t="s">
        <v>125</v>
      </c>
      <c r="B39" s="312"/>
      <c r="C39" s="313"/>
      <c r="D39" s="41" t="s">
        <v>126</v>
      </c>
      <c r="E39" s="35">
        <f>E40+E41+E42+E43+E44</f>
        <v>6125.6040000000003</v>
      </c>
      <c r="F39" s="35">
        <f t="shared" ref="F39:N39" si="7">F40+F41+F42+F43+F44</f>
        <v>6125.6040000000003</v>
      </c>
      <c r="G39" s="35">
        <f t="shared" si="7"/>
        <v>0</v>
      </c>
      <c r="H39" s="35">
        <f t="shared" si="7"/>
        <v>856.85</v>
      </c>
      <c r="I39" s="35">
        <f t="shared" si="7"/>
        <v>0</v>
      </c>
      <c r="J39" s="35">
        <f>J40+J41+J42+J43+J44</f>
        <v>12047.251</v>
      </c>
      <c r="K39" s="35">
        <f t="shared" si="7"/>
        <v>12047.251</v>
      </c>
      <c r="L39" s="35">
        <f t="shared" si="7"/>
        <v>0</v>
      </c>
      <c r="M39" s="35">
        <f t="shared" si="7"/>
        <v>0</v>
      </c>
      <c r="N39" s="35">
        <f t="shared" si="7"/>
        <v>0</v>
      </c>
      <c r="O39" s="35">
        <f t="shared" si="3"/>
        <v>12047.251</v>
      </c>
      <c r="P39" s="35">
        <f>P40+P41+P42+P43+P44</f>
        <v>18172.855</v>
      </c>
      <c r="Q39" s="52"/>
    </row>
    <row r="40" spans="1:17" s="239" customFormat="1" ht="25.5" customHeight="1" outlineLevel="1">
      <c r="A40" s="36" t="s">
        <v>127</v>
      </c>
      <c r="B40" s="36" t="s">
        <v>128</v>
      </c>
      <c r="C40" s="36" t="s">
        <v>44</v>
      </c>
      <c r="D40" s="37" t="s">
        <v>25</v>
      </c>
      <c r="E40" s="38">
        <f>F40</f>
        <v>250</v>
      </c>
      <c r="F40" s="38">
        <v>250</v>
      </c>
      <c r="G40" s="38"/>
      <c r="H40" s="38"/>
      <c r="I40" s="38"/>
      <c r="J40" s="38">
        <f>K40</f>
        <v>2532.5839999999998</v>
      </c>
      <c r="K40" s="38">
        <v>2532.5839999999998</v>
      </c>
      <c r="L40" s="38"/>
      <c r="M40" s="38"/>
      <c r="N40" s="38"/>
      <c r="O40" s="38">
        <f t="shared" si="3"/>
        <v>2532.5839999999998</v>
      </c>
      <c r="P40" s="38">
        <f>E40+J40</f>
        <v>2782.5839999999998</v>
      </c>
      <c r="Q40" s="26"/>
    </row>
    <row r="41" spans="1:17" s="239" customFormat="1" ht="17.25" customHeight="1">
      <c r="A41" s="36" t="s">
        <v>129</v>
      </c>
      <c r="B41" s="36" t="s">
        <v>130</v>
      </c>
      <c r="C41" s="36" t="s">
        <v>44</v>
      </c>
      <c r="D41" s="37" t="s">
        <v>51</v>
      </c>
      <c r="E41" s="38">
        <f>F41</f>
        <v>111</v>
      </c>
      <c r="F41" s="38">
        <v>111</v>
      </c>
      <c r="G41" s="38"/>
      <c r="H41" s="38"/>
      <c r="I41" s="38"/>
      <c r="J41" s="38">
        <f>K41</f>
        <v>160</v>
      </c>
      <c r="K41" s="38">
        <v>160</v>
      </c>
      <c r="L41" s="38"/>
      <c r="M41" s="38"/>
      <c r="N41" s="38"/>
      <c r="O41" s="38">
        <f t="shared" si="3"/>
        <v>160</v>
      </c>
      <c r="P41" s="38">
        <f>E41+J41</f>
        <v>271</v>
      </c>
      <c r="Q41" s="26"/>
    </row>
    <row r="42" spans="1:17" s="239" customFormat="1" ht="25.5" customHeight="1" outlineLevel="1">
      <c r="A42" s="36" t="s">
        <v>131</v>
      </c>
      <c r="B42" s="36" t="s">
        <v>132</v>
      </c>
      <c r="C42" s="36" t="s">
        <v>44</v>
      </c>
      <c r="D42" s="37" t="s">
        <v>133</v>
      </c>
      <c r="E42" s="38"/>
      <c r="F42" s="38"/>
      <c r="G42" s="38"/>
      <c r="H42" s="38"/>
      <c r="I42" s="38"/>
      <c r="J42" s="38">
        <f>K42</f>
        <v>758.37800000000004</v>
      </c>
      <c r="K42" s="38">
        <v>758.37800000000004</v>
      </c>
      <c r="L42" s="38"/>
      <c r="M42" s="38"/>
      <c r="N42" s="38"/>
      <c r="O42" s="38">
        <f t="shared" si="3"/>
        <v>758.37800000000004</v>
      </c>
      <c r="P42" s="38">
        <f>J42+E42</f>
        <v>758.37800000000004</v>
      </c>
      <c r="Q42" s="26"/>
    </row>
    <row r="43" spans="1:17" s="239" customFormat="1" ht="16.5" customHeight="1" outlineLevel="1">
      <c r="A43" s="36" t="s">
        <v>134</v>
      </c>
      <c r="B43" s="36" t="s">
        <v>135</v>
      </c>
      <c r="C43" s="36" t="s">
        <v>44</v>
      </c>
      <c r="D43" s="44" t="s">
        <v>45</v>
      </c>
      <c r="E43" s="38">
        <f>F43</f>
        <v>5764.6040000000003</v>
      </c>
      <c r="F43" s="38">
        <v>5764.6040000000003</v>
      </c>
      <c r="G43" s="38"/>
      <c r="H43" s="38">
        <v>856.85</v>
      </c>
      <c r="I43" s="38"/>
      <c r="J43" s="38">
        <f>K43</f>
        <v>8496.2890000000007</v>
      </c>
      <c r="K43" s="38">
        <v>8496.2890000000007</v>
      </c>
      <c r="L43" s="38"/>
      <c r="M43" s="38"/>
      <c r="N43" s="38"/>
      <c r="O43" s="38">
        <f t="shared" si="3"/>
        <v>8496.2890000000007</v>
      </c>
      <c r="P43" s="38">
        <f>E43+J43</f>
        <v>14260.893</v>
      </c>
      <c r="Q43" s="26"/>
    </row>
    <row r="44" spans="1:17" s="47" customFormat="1" ht="25.5" customHeight="1" outlineLevel="1">
      <c r="A44" s="36" t="s">
        <v>136</v>
      </c>
      <c r="B44" s="36" t="s">
        <v>137</v>
      </c>
      <c r="C44" s="36" t="s">
        <v>55</v>
      </c>
      <c r="D44" s="37" t="s">
        <v>56</v>
      </c>
      <c r="E44" s="38"/>
      <c r="F44" s="38"/>
      <c r="G44" s="38"/>
      <c r="H44" s="38"/>
      <c r="I44" s="38"/>
      <c r="J44" s="38">
        <v>100</v>
      </c>
      <c r="K44" s="38">
        <v>100</v>
      </c>
      <c r="L44" s="38"/>
      <c r="M44" s="38"/>
      <c r="N44" s="38"/>
      <c r="O44" s="38">
        <f t="shared" si="3"/>
        <v>100</v>
      </c>
      <c r="P44" s="38">
        <f>E44+J44</f>
        <v>100</v>
      </c>
      <c r="Q44" s="46"/>
    </row>
    <row r="45" spans="1:17" s="53" customFormat="1" ht="16.5" customHeight="1" outlineLevel="1">
      <c r="A45" s="308">
        <v>7000</v>
      </c>
      <c r="B45" s="309"/>
      <c r="C45" s="310"/>
      <c r="D45" s="48" t="s">
        <v>138</v>
      </c>
      <c r="E45" s="35">
        <f>E46+E47</f>
        <v>746.5</v>
      </c>
      <c r="F45" s="35">
        <f>F46+F47</f>
        <v>746.5</v>
      </c>
      <c r="G45" s="35">
        <f t="shared" ref="G45:N45" si="8">G47</f>
        <v>0</v>
      </c>
      <c r="H45" s="35">
        <f t="shared" si="8"/>
        <v>0</v>
      </c>
      <c r="I45" s="35">
        <f t="shared" si="8"/>
        <v>0</v>
      </c>
      <c r="J45" s="35">
        <f t="shared" si="8"/>
        <v>0</v>
      </c>
      <c r="K45" s="35">
        <f t="shared" si="8"/>
        <v>0</v>
      </c>
      <c r="L45" s="35">
        <f t="shared" si="8"/>
        <v>0</v>
      </c>
      <c r="M45" s="35">
        <f t="shared" si="8"/>
        <v>0</v>
      </c>
      <c r="N45" s="35">
        <f t="shared" si="8"/>
        <v>0</v>
      </c>
      <c r="O45" s="35">
        <f t="shared" si="3"/>
        <v>0</v>
      </c>
      <c r="P45" s="35">
        <f>E45+J45</f>
        <v>746.5</v>
      </c>
      <c r="Q45" s="52"/>
    </row>
    <row r="46" spans="1:17" ht="15.75" customHeight="1">
      <c r="A46" s="36" t="s">
        <v>139</v>
      </c>
      <c r="B46" s="36" t="s">
        <v>140</v>
      </c>
      <c r="C46" s="36" t="s">
        <v>141</v>
      </c>
      <c r="D46" s="37" t="s">
        <v>142</v>
      </c>
      <c r="E46" s="38">
        <f>F46</f>
        <v>700</v>
      </c>
      <c r="F46" s="38">
        <v>700</v>
      </c>
      <c r="G46" s="38"/>
      <c r="H46" s="38"/>
      <c r="I46" s="38"/>
      <c r="J46" s="38"/>
      <c r="K46" s="38"/>
      <c r="L46" s="38"/>
      <c r="M46" s="38"/>
      <c r="N46" s="38"/>
      <c r="O46" s="38">
        <f t="shared" si="3"/>
        <v>0</v>
      </c>
      <c r="P46" s="38">
        <f>E46+J46</f>
        <v>700</v>
      </c>
    </row>
    <row r="47" spans="1:17" ht="15.75" customHeight="1">
      <c r="A47" s="36" t="s">
        <v>181</v>
      </c>
      <c r="B47" s="36" t="s">
        <v>182</v>
      </c>
      <c r="C47" s="36" t="s">
        <v>180</v>
      </c>
      <c r="D47" s="37" t="s">
        <v>179</v>
      </c>
      <c r="E47" s="38">
        <f>F47</f>
        <v>46.5</v>
      </c>
      <c r="F47" s="38">
        <v>46.5</v>
      </c>
      <c r="G47" s="38"/>
      <c r="H47" s="38"/>
      <c r="I47" s="38"/>
      <c r="J47" s="38"/>
      <c r="K47" s="38"/>
      <c r="L47" s="38"/>
      <c r="M47" s="38"/>
      <c r="N47" s="38"/>
      <c r="O47" s="38">
        <f t="shared" si="3"/>
        <v>0</v>
      </c>
      <c r="P47" s="38">
        <f>E47+J47</f>
        <v>46.5</v>
      </c>
    </row>
    <row r="48" spans="1:17" s="53" customFormat="1" ht="15.75" customHeight="1" outlineLevel="1">
      <c r="A48" s="308">
        <v>7300</v>
      </c>
      <c r="B48" s="309"/>
      <c r="C48" s="310"/>
      <c r="D48" s="241" t="s">
        <v>143</v>
      </c>
      <c r="E48" s="35">
        <f>E49+E50</f>
        <v>0</v>
      </c>
      <c r="F48" s="35">
        <f t="shared" ref="F48:N48" si="9">F49+F50</f>
        <v>0</v>
      </c>
      <c r="G48" s="35">
        <f t="shared" si="9"/>
        <v>0</v>
      </c>
      <c r="H48" s="35">
        <f t="shared" si="9"/>
        <v>0</v>
      </c>
      <c r="I48" s="35">
        <f t="shared" si="9"/>
        <v>0</v>
      </c>
      <c r="J48" s="35">
        <f t="shared" si="9"/>
        <v>1659.0450000000001</v>
      </c>
      <c r="K48" s="35">
        <f t="shared" si="9"/>
        <v>1659.0450000000001</v>
      </c>
      <c r="L48" s="35">
        <f t="shared" si="9"/>
        <v>0</v>
      </c>
      <c r="M48" s="35">
        <f t="shared" si="9"/>
        <v>0</v>
      </c>
      <c r="N48" s="35">
        <f t="shared" si="9"/>
        <v>0</v>
      </c>
      <c r="O48" s="35">
        <f t="shared" si="3"/>
        <v>1659.0450000000001</v>
      </c>
      <c r="P48" s="35">
        <f>P49+P50</f>
        <v>1659.0450000000001</v>
      </c>
      <c r="Q48" s="52"/>
    </row>
    <row r="49" spans="1:17" ht="28.5" customHeight="1" outlineLevel="1">
      <c r="A49" s="36" t="s">
        <v>144</v>
      </c>
      <c r="B49" s="36" t="s">
        <v>145</v>
      </c>
      <c r="C49" s="36" t="s">
        <v>42</v>
      </c>
      <c r="D49" s="49" t="s">
        <v>20</v>
      </c>
      <c r="E49" s="38"/>
      <c r="F49" s="38"/>
      <c r="G49" s="38"/>
      <c r="H49" s="38"/>
      <c r="I49" s="38"/>
      <c r="J49" s="38">
        <f>K49</f>
        <v>279.024</v>
      </c>
      <c r="K49" s="38">
        <v>279.024</v>
      </c>
      <c r="L49" s="38"/>
      <c r="M49" s="38"/>
      <c r="N49" s="38"/>
      <c r="O49" s="38">
        <f t="shared" si="3"/>
        <v>279.024</v>
      </c>
      <c r="P49" s="38">
        <f>E49+J49</f>
        <v>279.024</v>
      </c>
    </row>
    <row r="50" spans="1:17" ht="29.25" customHeight="1">
      <c r="A50" s="36" t="s">
        <v>146</v>
      </c>
      <c r="B50" s="36" t="s">
        <v>147</v>
      </c>
      <c r="C50" s="36" t="s">
        <v>42</v>
      </c>
      <c r="D50" s="37" t="s">
        <v>21</v>
      </c>
      <c r="E50" s="38"/>
      <c r="F50" s="38"/>
      <c r="G50" s="38"/>
      <c r="H50" s="38"/>
      <c r="I50" s="38"/>
      <c r="J50" s="38">
        <f>K50</f>
        <v>1380.021</v>
      </c>
      <c r="K50" s="38">
        <v>1380.021</v>
      </c>
      <c r="L50" s="38"/>
      <c r="M50" s="38"/>
      <c r="N50" s="38"/>
      <c r="O50" s="38">
        <f t="shared" si="3"/>
        <v>1380.021</v>
      </c>
      <c r="P50" s="38">
        <f>E50+J50</f>
        <v>1380.021</v>
      </c>
    </row>
    <row r="51" spans="1:17" s="53" customFormat="1" ht="29.25" customHeight="1">
      <c r="A51" s="308">
        <v>7400</v>
      </c>
      <c r="B51" s="309"/>
      <c r="C51" s="310"/>
      <c r="D51" s="41" t="s">
        <v>148</v>
      </c>
      <c r="E51" s="35">
        <f>E52+E53</f>
        <v>510</v>
      </c>
      <c r="F51" s="35">
        <f t="shared" ref="F51:N51" si="10">F52+F53</f>
        <v>510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3372.9769999999999</v>
      </c>
      <c r="K51" s="35">
        <f t="shared" si="10"/>
        <v>3372.9769999999999</v>
      </c>
      <c r="L51" s="35">
        <f t="shared" si="10"/>
        <v>0</v>
      </c>
      <c r="M51" s="35">
        <f t="shared" si="10"/>
        <v>0</v>
      </c>
      <c r="N51" s="35">
        <f t="shared" si="10"/>
        <v>0</v>
      </c>
      <c r="O51" s="35">
        <f t="shared" si="3"/>
        <v>3372.9769999999999</v>
      </c>
      <c r="P51" s="35">
        <f>P52+P53</f>
        <v>3882.9769999999999</v>
      </c>
      <c r="Q51" s="52"/>
    </row>
    <row r="52" spans="1:17" ht="40.5" customHeight="1">
      <c r="A52" s="36" t="s">
        <v>149</v>
      </c>
      <c r="B52" s="36" t="s">
        <v>150</v>
      </c>
      <c r="C52" s="36" t="s">
        <v>61</v>
      </c>
      <c r="D52" s="37" t="s">
        <v>22</v>
      </c>
      <c r="E52" s="38">
        <f>F52</f>
        <v>510</v>
      </c>
      <c r="F52" s="38">
        <v>510</v>
      </c>
      <c r="G52" s="38"/>
      <c r="H52" s="38"/>
      <c r="I52" s="38"/>
      <c r="J52" s="38">
        <f>K52</f>
        <v>84.7</v>
      </c>
      <c r="K52" s="38">
        <v>84.7</v>
      </c>
      <c r="L52" s="38"/>
      <c r="M52" s="38"/>
      <c r="N52" s="38"/>
      <c r="O52" s="38">
        <f t="shared" si="3"/>
        <v>84.7</v>
      </c>
      <c r="P52" s="38">
        <f>E52+J52</f>
        <v>594.70000000000005</v>
      </c>
    </row>
    <row r="53" spans="1:17" ht="43.5" customHeight="1">
      <c r="A53" s="36" t="s">
        <v>311</v>
      </c>
      <c r="B53" s="36" t="s">
        <v>312</v>
      </c>
      <c r="C53" s="36" t="s">
        <v>61</v>
      </c>
      <c r="D53" s="37" t="s">
        <v>313</v>
      </c>
      <c r="E53" s="38"/>
      <c r="F53" s="38"/>
      <c r="G53" s="38"/>
      <c r="H53" s="38"/>
      <c r="I53" s="38"/>
      <c r="J53" s="38">
        <f>K53</f>
        <v>3288.277</v>
      </c>
      <c r="K53" s="38">
        <v>3288.277</v>
      </c>
      <c r="L53" s="38"/>
      <c r="M53" s="38"/>
      <c r="N53" s="38"/>
      <c r="O53" s="38">
        <f t="shared" si="3"/>
        <v>3288.277</v>
      </c>
      <c r="P53" s="38">
        <f>E53+J53</f>
        <v>3288.277</v>
      </c>
    </row>
    <row r="54" spans="1:17" ht="27" hidden="1" customHeight="1" outlineLevel="1">
      <c r="A54" s="36"/>
      <c r="B54" s="36" t="s">
        <v>151</v>
      </c>
      <c r="C54" s="36"/>
      <c r="D54" s="37" t="s">
        <v>152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>
        <f t="shared" si="3"/>
        <v>0</v>
      </c>
      <c r="P54" s="38"/>
    </row>
    <row r="55" spans="1:17" ht="27" hidden="1" customHeight="1" collapsed="1">
      <c r="A55" s="36"/>
      <c r="B55" s="36"/>
      <c r="C55" s="36"/>
      <c r="D55" s="37"/>
      <c r="E55" s="38" t="e">
        <f>+#REF!+#REF!</f>
        <v>#REF!</v>
      </c>
      <c r="F55" s="38"/>
      <c r="G55" s="38"/>
      <c r="H55" s="38"/>
      <c r="I55" s="38"/>
      <c r="J55" s="38"/>
      <c r="K55" s="38"/>
      <c r="L55" s="38"/>
      <c r="M55" s="38"/>
      <c r="N55" s="38"/>
      <c r="O55" s="38">
        <f t="shared" si="3"/>
        <v>0</v>
      </c>
      <c r="P55" s="38" t="e">
        <f>E55+J55</f>
        <v>#REF!</v>
      </c>
    </row>
    <row r="56" spans="1:17" ht="27" hidden="1" customHeight="1">
      <c r="A56" s="36"/>
      <c r="B56" s="36"/>
      <c r="C56" s="36"/>
      <c r="D56" s="37"/>
      <c r="E56" s="38" t="e">
        <f>+#REF!+#REF!</f>
        <v>#REF!</v>
      </c>
      <c r="F56" s="38"/>
      <c r="G56" s="38"/>
      <c r="H56" s="38"/>
      <c r="I56" s="38"/>
      <c r="J56" s="38"/>
      <c r="K56" s="38"/>
      <c r="L56" s="38"/>
      <c r="M56" s="38"/>
      <c r="N56" s="38"/>
      <c r="O56" s="38">
        <f t="shared" si="3"/>
        <v>0</v>
      </c>
      <c r="P56" s="38" t="e">
        <f>E56+J56</f>
        <v>#REF!</v>
      </c>
    </row>
    <row r="57" spans="1:17" hidden="1">
      <c r="A57" s="36"/>
      <c r="B57" s="36"/>
      <c r="C57" s="36"/>
      <c r="D57" s="37"/>
      <c r="E57" s="38" t="e">
        <f>+#REF!+#REF!</f>
        <v>#REF!</v>
      </c>
      <c r="F57" s="38"/>
      <c r="G57" s="38"/>
      <c r="H57" s="38"/>
      <c r="I57" s="38"/>
      <c r="J57" s="38">
        <f t="shared" ref="J57:N57" si="11">J53+J58</f>
        <v>3288.277</v>
      </c>
      <c r="K57" s="38">
        <f t="shared" si="11"/>
        <v>3288.277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3"/>
        <v>3288.277</v>
      </c>
      <c r="P57" s="38" t="e">
        <f>E57+J57</f>
        <v>#REF!</v>
      </c>
    </row>
    <row r="58" spans="1:17" ht="27" hidden="1" customHeight="1">
      <c r="A58" s="36"/>
      <c r="B58" s="36" t="s">
        <v>153</v>
      </c>
      <c r="C58" s="36"/>
      <c r="D58" s="50" t="s">
        <v>154</v>
      </c>
      <c r="E58" s="38"/>
      <c r="F58" s="38"/>
      <c r="G58" s="38" t="s">
        <v>155</v>
      </c>
      <c r="H58" s="38"/>
      <c r="I58" s="38" t="s">
        <v>155</v>
      </c>
      <c r="J58" s="38">
        <f>L58+O58</f>
        <v>0</v>
      </c>
      <c r="K58" s="38"/>
      <c r="L58" s="38"/>
      <c r="M58" s="38"/>
      <c r="N58" s="38"/>
      <c r="O58" s="38">
        <f t="shared" si="3"/>
        <v>0</v>
      </c>
      <c r="P58" s="38">
        <f>E58+J58</f>
        <v>0</v>
      </c>
    </row>
    <row r="59" spans="1:17" ht="27" hidden="1" customHeight="1">
      <c r="A59" s="36"/>
      <c r="B59" s="36"/>
      <c r="C59" s="36"/>
      <c r="D59" s="37"/>
      <c r="E59" s="38" t="e">
        <f>#REF!+#REF!</f>
        <v>#REF!</v>
      </c>
      <c r="F59" s="38"/>
      <c r="G59" s="38"/>
      <c r="H59" s="38"/>
      <c r="I59" s="38"/>
      <c r="J59" s="38">
        <f>L59+O59</f>
        <v>0</v>
      </c>
      <c r="K59" s="38"/>
      <c r="L59" s="38"/>
      <c r="M59" s="38"/>
      <c r="N59" s="38"/>
      <c r="O59" s="38">
        <f t="shared" si="3"/>
        <v>0</v>
      </c>
      <c r="P59" s="38" t="e">
        <f>E59+J59</f>
        <v>#REF!</v>
      </c>
    </row>
    <row r="60" spans="1:17" ht="27" hidden="1" customHeight="1">
      <c r="A60" s="36"/>
      <c r="B60" s="36"/>
      <c r="C60" s="36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>
        <f t="shared" si="3"/>
        <v>0</v>
      </c>
      <c r="P60" s="38"/>
    </row>
    <row r="61" spans="1:17" hidden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38">
        <f t="shared" si="3"/>
        <v>0</v>
      </c>
      <c r="P61" s="51"/>
    </row>
    <row r="62" spans="1:17" ht="27" hidden="1" customHeight="1" outlineLevel="1">
      <c r="A62" s="36"/>
      <c r="B62" s="36">
        <v>180000</v>
      </c>
      <c r="C62" s="36"/>
      <c r="D62" s="37" t="s">
        <v>156</v>
      </c>
      <c r="E62" s="38" t="e">
        <f>+#REF!+#REF!</f>
        <v>#REF!</v>
      </c>
      <c r="F62" s="38"/>
      <c r="G62" s="38">
        <f t="shared" ref="G62:N62" si="12">+G63</f>
        <v>0</v>
      </c>
      <c r="H62" s="38"/>
      <c r="I62" s="38">
        <f t="shared" si="12"/>
        <v>0</v>
      </c>
      <c r="J62" s="38">
        <f>+J63</f>
        <v>0</v>
      </c>
      <c r="K62" s="38">
        <f t="shared" si="12"/>
        <v>0</v>
      </c>
      <c r="L62" s="38">
        <f t="shared" si="12"/>
        <v>0</v>
      </c>
      <c r="M62" s="38">
        <f t="shared" si="12"/>
        <v>0</v>
      </c>
      <c r="N62" s="38">
        <f t="shared" si="12"/>
        <v>0</v>
      </c>
      <c r="O62" s="38">
        <f t="shared" si="3"/>
        <v>0</v>
      </c>
      <c r="P62" s="38" t="e">
        <f t="shared" ref="P62:P70" si="13">E62+J62</f>
        <v>#REF!</v>
      </c>
    </row>
    <row r="63" spans="1:17" ht="27" hidden="1" customHeight="1" outlineLevel="1">
      <c r="A63" s="36"/>
      <c r="B63" s="36">
        <v>180109</v>
      </c>
      <c r="C63" s="36"/>
      <c r="D63" s="37" t="s">
        <v>157</v>
      </c>
      <c r="E63" s="38" t="e">
        <f>+#REF!+#REF!</f>
        <v>#REF!</v>
      </c>
      <c r="F63" s="38"/>
      <c r="G63" s="38"/>
      <c r="H63" s="38"/>
      <c r="I63" s="38"/>
      <c r="J63" s="38">
        <f>+L63+O63</f>
        <v>0</v>
      </c>
      <c r="K63" s="38"/>
      <c r="L63" s="38"/>
      <c r="M63" s="38"/>
      <c r="N63" s="38"/>
      <c r="O63" s="38">
        <f t="shared" si="3"/>
        <v>0</v>
      </c>
      <c r="P63" s="38" t="e">
        <f t="shared" si="13"/>
        <v>#REF!</v>
      </c>
    </row>
    <row r="64" spans="1:17" ht="27" hidden="1" customHeight="1" outlineLevel="1">
      <c r="A64" s="36"/>
      <c r="B64" s="36">
        <v>200000</v>
      </c>
      <c r="C64" s="36"/>
      <c r="D64" s="37" t="s">
        <v>158</v>
      </c>
      <c r="E64" s="38" t="e">
        <f>+#REF!+#REF!</f>
        <v>#REF!</v>
      </c>
      <c r="F64" s="38"/>
      <c r="G64" s="38">
        <f>+G66</f>
        <v>0</v>
      </c>
      <c r="H64" s="38"/>
      <c r="I64" s="38">
        <f>+I66</f>
        <v>0</v>
      </c>
      <c r="J64" s="38">
        <f t="shared" ref="J64:N64" si="14">J65+J66</f>
        <v>0</v>
      </c>
      <c r="K64" s="38">
        <f>K65+K66</f>
        <v>0</v>
      </c>
      <c r="L64" s="38">
        <f t="shared" si="14"/>
        <v>0</v>
      </c>
      <c r="M64" s="38">
        <f t="shared" si="14"/>
        <v>0</v>
      </c>
      <c r="N64" s="38">
        <f t="shared" si="14"/>
        <v>0</v>
      </c>
      <c r="O64" s="38">
        <f t="shared" si="3"/>
        <v>0</v>
      </c>
      <c r="P64" s="38" t="e">
        <f t="shared" si="13"/>
        <v>#REF!</v>
      </c>
    </row>
    <row r="65" spans="1:17" ht="27" hidden="1" customHeight="1" outlineLevel="1">
      <c r="A65" s="36"/>
      <c r="B65" s="36" t="s">
        <v>159</v>
      </c>
      <c r="C65" s="36"/>
      <c r="D65" s="50" t="s">
        <v>160</v>
      </c>
      <c r="E65" s="38"/>
      <c r="F65" s="38"/>
      <c r="G65" s="38"/>
      <c r="H65" s="38"/>
      <c r="I65" s="38"/>
      <c r="J65" s="38">
        <f>+L65+O65</f>
        <v>0</v>
      </c>
      <c r="K65" s="38"/>
      <c r="L65" s="38"/>
      <c r="M65" s="38"/>
      <c r="N65" s="38"/>
      <c r="O65" s="38">
        <f t="shared" si="3"/>
        <v>0</v>
      </c>
      <c r="P65" s="38">
        <f t="shared" si="13"/>
        <v>0</v>
      </c>
    </row>
    <row r="66" spans="1:17" ht="27" hidden="1" customHeight="1" outlineLevel="1">
      <c r="A66" s="36"/>
      <c r="B66" s="36" t="s">
        <v>161</v>
      </c>
      <c r="C66" s="36"/>
      <c r="D66" s="50" t="s">
        <v>162</v>
      </c>
      <c r="E66" s="38" t="e">
        <f>+#REF!+#REF!</f>
        <v>#REF!</v>
      </c>
      <c r="F66" s="38"/>
      <c r="G66" s="38"/>
      <c r="H66" s="38"/>
      <c r="I66" s="38"/>
      <c r="J66" s="38">
        <f>+L66+O66</f>
        <v>0</v>
      </c>
      <c r="K66" s="38"/>
      <c r="L66" s="38"/>
      <c r="M66" s="38"/>
      <c r="N66" s="38"/>
      <c r="O66" s="38">
        <f t="shared" si="3"/>
        <v>0</v>
      </c>
      <c r="P66" s="38" t="e">
        <f t="shared" si="13"/>
        <v>#REF!</v>
      </c>
    </row>
    <row r="67" spans="1:17" s="53" customFormat="1" ht="27" hidden="1" customHeight="1" outlineLevel="1">
      <c r="A67" s="36"/>
      <c r="B67" s="36" t="s">
        <v>163</v>
      </c>
      <c r="C67" s="36"/>
      <c r="D67" s="37" t="s">
        <v>164</v>
      </c>
      <c r="E67" s="38" t="e">
        <f>+#REF!+#REF!</f>
        <v>#REF!</v>
      </c>
      <c r="F67" s="38"/>
      <c r="G67" s="38"/>
      <c r="H67" s="38"/>
      <c r="I67" s="38"/>
      <c r="J67" s="38">
        <f>+L67+O67</f>
        <v>0</v>
      </c>
      <c r="K67" s="38"/>
      <c r="L67" s="38"/>
      <c r="M67" s="38"/>
      <c r="N67" s="38"/>
      <c r="O67" s="38">
        <f t="shared" si="3"/>
        <v>0</v>
      </c>
      <c r="P67" s="38" t="e">
        <f t="shared" si="13"/>
        <v>#REF!</v>
      </c>
      <c r="Q67" s="52"/>
    </row>
    <row r="68" spans="1:17" s="53" customFormat="1" collapsed="1">
      <c r="A68" s="311" t="s">
        <v>165</v>
      </c>
      <c r="B68" s="312"/>
      <c r="C68" s="313"/>
      <c r="D68" s="41" t="s">
        <v>166</v>
      </c>
      <c r="E68" s="35">
        <f>E69+E70+E71</f>
        <v>66</v>
      </c>
      <c r="F68" s="35">
        <f t="shared" ref="F68:P68" si="15">F69+F70+F71</f>
        <v>16</v>
      </c>
      <c r="G68" s="35">
        <f t="shared" si="15"/>
        <v>0</v>
      </c>
      <c r="H68" s="35">
        <f t="shared" si="15"/>
        <v>0</v>
      </c>
      <c r="I68" s="35">
        <f t="shared" si="15"/>
        <v>0</v>
      </c>
      <c r="J68" s="35">
        <f t="shared" si="15"/>
        <v>56</v>
      </c>
      <c r="K68" s="35">
        <f t="shared" si="15"/>
        <v>26</v>
      </c>
      <c r="L68" s="35">
        <f t="shared" si="15"/>
        <v>30</v>
      </c>
      <c r="M68" s="35">
        <f t="shared" si="15"/>
        <v>0</v>
      </c>
      <c r="N68" s="35">
        <f t="shared" si="15"/>
        <v>0</v>
      </c>
      <c r="O68" s="35">
        <f t="shared" si="15"/>
        <v>26</v>
      </c>
      <c r="P68" s="35">
        <f t="shared" si="15"/>
        <v>122</v>
      </c>
      <c r="Q68" s="52"/>
    </row>
    <row r="69" spans="1:17" ht="25.5">
      <c r="A69" s="54" t="s">
        <v>318</v>
      </c>
      <c r="B69" s="54" t="s">
        <v>319</v>
      </c>
      <c r="C69" s="54" t="s">
        <v>321</v>
      </c>
      <c r="D69" s="37" t="s">
        <v>320</v>
      </c>
      <c r="E69" s="38">
        <f>F69</f>
        <v>16</v>
      </c>
      <c r="F69" s="38">
        <v>16</v>
      </c>
      <c r="G69" s="38"/>
      <c r="H69" s="38"/>
      <c r="I69" s="38"/>
      <c r="J69" s="38">
        <f>K69</f>
        <v>26</v>
      </c>
      <c r="K69" s="38">
        <v>26</v>
      </c>
      <c r="L69" s="38"/>
      <c r="M69" s="38"/>
      <c r="N69" s="38"/>
      <c r="O69" s="38">
        <v>26</v>
      </c>
      <c r="P69" s="38">
        <f>E69+J69</f>
        <v>42</v>
      </c>
    </row>
    <row r="70" spans="1:17" ht="27.75" customHeight="1">
      <c r="A70" s="54" t="s">
        <v>167</v>
      </c>
      <c r="B70" s="54" t="s">
        <v>168</v>
      </c>
      <c r="C70" s="54" t="s">
        <v>169</v>
      </c>
      <c r="D70" s="43" t="s">
        <v>170</v>
      </c>
      <c r="E70" s="38"/>
      <c r="F70" s="38"/>
      <c r="G70" s="38"/>
      <c r="H70" s="38"/>
      <c r="I70" s="38"/>
      <c r="J70" s="38">
        <f>L70</f>
        <v>30</v>
      </c>
      <c r="K70" s="38"/>
      <c r="L70" s="38">
        <v>30</v>
      </c>
      <c r="M70" s="38"/>
      <c r="N70" s="38"/>
      <c r="O70" s="38">
        <f t="shared" si="3"/>
        <v>0</v>
      </c>
      <c r="P70" s="38">
        <f t="shared" si="13"/>
        <v>30</v>
      </c>
    </row>
    <row r="71" spans="1:17" ht="21" customHeight="1">
      <c r="A71" s="36" t="s">
        <v>171</v>
      </c>
      <c r="B71" s="36" t="s">
        <v>172</v>
      </c>
      <c r="C71" s="36" t="s">
        <v>101</v>
      </c>
      <c r="D71" s="40" t="s">
        <v>173</v>
      </c>
      <c r="E71" s="38">
        <v>50</v>
      </c>
      <c r="F71" s="38"/>
      <c r="G71" s="38"/>
      <c r="H71" s="38"/>
      <c r="I71" s="38"/>
      <c r="J71" s="38"/>
      <c r="K71" s="38"/>
      <c r="L71" s="38"/>
      <c r="M71" s="38"/>
      <c r="N71" s="38"/>
      <c r="O71" s="38">
        <f t="shared" si="3"/>
        <v>0</v>
      </c>
      <c r="P71" s="38">
        <f>E71</f>
        <v>50</v>
      </c>
      <c r="Q71" s="256"/>
    </row>
    <row r="72" spans="1:17" ht="27" hidden="1" customHeight="1">
      <c r="A72" s="36"/>
      <c r="B72" s="36"/>
      <c r="C72" s="36"/>
      <c r="D72" s="43"/>
      <c r="E72" s="38" t="e">
        <f>+#REF!+#REF!</f>
        <v>#REF!</v>
      </c>
      <c r="F72" s="38"/>
      <c r="G72" s="38"/>
      <c r="H72" s="38"/>
      <c r="I72" s="38"/>
      <c r="J72" s="38"/>
      <c r="K72" s="38"/>
      <c r="L72" s="38"/>
      <c r="M72" s="38"/>
      <c r="N72" s="38"/>
      <c r="O72" s="38">
        <f t="shared" si="3"/>
        <v>0</v>
      </c>
      <c r="P72" s="38" t="e">
        <f t="shared" ref="P72:P77" si="16">+E72+J72</f>
        <v>#REF!</v>
      </c>
    </row>
    <row r="73" spans="1:17" ht="27" hidden="1" customHeight="1">
      <c r="A73" s="36"/>
      <c r="B73" s="36"/>
      <c r="C73" s="36"/>
      <c r="D73" s="43"/>
      <c r="E73" s="38" t="e">
        <f>+#REF!+#REF!</f>
        <v>#REF!</v>
      </c>
      <c r="F73" s="38"/>
      <c r="G73" s="38"/>
      <c r="H73" s="38"/>
      <c r="I73" s="38"/>
      <c r="J73" s="38"/>
      <c r="K73" s="38"/>
      <c r="L73" s="38"/>
      <c r="M73" s="38"/>
      <c r="N73" s="38"/>
      <c r="O73" s="38">
        <f t="shared" si="3"/>
        <v>0</v>
      </c>
      <c r="P73" s="38" t="e">
        <f t="shared" si="16"/>
        <v>#REF!</v>
      </c>
    </row>
    <row r="74" spans="1:17" ht="27" hidden="1" customHeight="1">
      <c r="A74" s="55"/>
      <c r="B74" s="55"/>
      <c r="C74" s="55"/>
      <c r="D74" s="40"/>
      <c r="E74" s="38" t="e">
        <f>+#REF!+#REF!</f>
        <v>#REF!</v>
      </c>
      <c r="F74" s="38"/>
      <c r="G74" s="38"/>
      <c r="H74" s="38"/>
      <c r="I74" s="38"/>
      <c r="J74" s="38"/>
      <c r="K74" s="38"/>
      <c r="L74" s="38"/>
      <c r="M74" s="38"/>
      <c r="N74" s="38"/>
      <c r="O74" s="38">
        <f t="shared" si="3"/>
        <v>0</v>
      </c>
      <c r="P74" s="38" t="e">
        <f t="shared" si="16"/>
        <v>#REF!</v>
      </c>
    </row>
    <row r="75" spans="1:17" ht="27" hidden="1" customHeight="1" outlineLevel="1">
      <c r="A75" s="36"/>
      <c r="B75" s="36"/>
      <c r="C75" s="36"/>
      <c r="D75" s="56"/>
      <c r="E75" s="38" t="e">
        <f>+#REF!+#REF!</f>
        <v>#REF!</v>
      </c>
      <c r="F75" s="38"/>
      <c r="G75" s="38"/>
      <c r="H75" s="38"/>
      <c r="I75" s="38"/>
      <c r="J75" s="38"/>
      <c r="K75" s="38"/>
      <c r="L75" s="38"/>
      <c r="M75" s="38"/>
      <c r="N75" s="38"/>
      <c r="O75" s="38">
        <f t="shared" si="3"/>
        <v>0</v>
      </c>
      <c r="P75" s="38" t="e">
        <f t="shared" si="16"/>
        <v>#REF!</v>
      </c>
    </row>
    <row r="76" spans="1:17" ht="27" hidden="1" customHeight="1" outlineLevel="1">
      <c r="A76" s="36"/>
      <c r="B76" s="36"/>
      <c r="C76" s="36"/>
      <c r="D76" s="56"/>
      <c r="E76" s="38" t="e">
        <f>+#REF!+#REF!</f>
        <v>#REF!</v>
      </c>
      <c r="F76" s="38"/>
      <c r="G76" s="38"/>
      <c r="H76" s="38"/>
      <c r="I76" s="38"/>
      <c r="J76" s="38"/>
      <c r="K76" s="38"/>
      <c r="L76" s="38"/>
      <c r="M76" s="38"/>
      <c r="N76" s="38"/>
      <c r="O76" s="38">
        <f t="shared" si="3"/>
        <v>0</v>
      </c>
      <c r="P76" s="38" t="e">
        <f t="shared" si="16"/>
        <v>#REF!</v>
      </c>
    </row>
    <row r="77" spans="1:17" ht="27" hidden="1" customHeight="1" outlineLevel="1">
      <c r="A77" s="36"/>
      <c r="B77" s="36"/>
      <c r="C77" s="36"/>
      <c r="D77" s="56"/>
      <c r="E77" s="38" t="e">
        <f>+#REF!+#REF!</f>
        <v>#REF!</v>
      </c>
      <c r="F77" s="38"/>
      <c r="G77" s="38"/>
      <c r="H77" s="38"/>
      <c r="I77" s="38"/>
      <c r="J77" s="38"/>
      <c r="K77" s="38"/>
      <c r="L77" s="38"/>
      <c r="M77" s="38"/>
      <c r="N77" s="38"/>
      <c r="O77" s="38">
        <f t="shared" si="3"/>
        <v>0</v>
      </c>
      <c r="P77" s="38" t="e">
        <f t="shared" si="16"/>
        <v>#REF!</v>
      </c>
    </row>
    <row r="78" spans="1:17" ht="15.75" customHeight="1" collapsed="1">
      <c r="A78" s="314" t="s">
        <v>174</v>
      </c>
      <c r="B78" s="315"/>
      <c r="C78" s="315"/>
      <c r="D78" s="316"/>
      <c r="E78" s="38">
        <f>E12+E32+E35+E37+E39+E45+E48+E51+E68</f>
        <v>19304.589</v>
      </c>
      <c r="F78" s="38">
        <f t="shared" ref="F78:I78" si="17">F12+F32+F35+F37+F39+F45+F48+F51+F68</f>
        <v>19254.589</v>
      </c>
      <c r="G78" s="38">
        <f t="shared" si="17"/>
        <v>8099.2870000000003</v>
      </c>
      <c r="H78" s="38">
        <f t="shared" si="17"/>
        <v>1655.27</v>
      </c>
      <c r="I78" s="38">
        <f t="shared" si="17"/>
        <v>0</v>
      </c>
      <c r="J78" s="38">
        <f>J12+J32+J35+J37+J39+J45+J48+J51+J68</f>
        <v>18211.672999999999</v>
      </c>
      <c r="K78" s="38">
        <f t="shared" ref="K78:P78" si="18">K12+K32+K35+K37+K39+K45+K48+K51+K68</f>
        <v>18161.672999999999</v>
      </c>
      <c r="L78" s="38">
        <f t="shared" si="18"/>
        <v>50</v>
      </c>
      <c r="M78" s="38">
        <f t="shared" si="18"/>
        <v>0</v>
      </c>
      <c r="N78" s="38">
        <f t="shared" si="18"/>
        <v>0</v>
      </c>
      <c r="O78" s="38">
        <f t="shared" si="18"/>
        <v>18161.672999999999</v>
      </c>
      <c r="P78" s="38">
        <f t="shared" si="18"/>
        <v>37516.261999999995</v>
      </c>
      <c r="Q78" s="75"/>
    </row>
    <row r="79" spans="1:17" s="62" customFormat="1" ht="36.75" customHeight="1">
      <c r="A79" s="57"/>
      <c r="B79" s="57"/>
      <c r="C79" s="58"/>
      <c r="D79" s="58" t="s">
        <v>175</v>
      </c>
      <c r="E79" s="59"/>
      <c r="F79" s="58"/>
      <c r="G79" s="59"/>
      <c r="H79" s="59"/>
      <c r="I79" s="58" t="s">
        <v>29</v>
      </c>
      <c r="J79" s="60"/>
      <c r="K79" s="59"/>
      <c r="L79" s="59"/>
      <c r="M79" s="317"/>
      <c r="N79" s="317"/>
      <c r="O79" s="61"/>
      <c r="P79" s="73"/>
      <c r="Q79" s="74"/>
    </row>
  </sheetData>
  <mergeCells count="34">
    <mergeCell ref="A39:C39"/>
    <mergeCell ref="A45:C45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48:C48"/>
    <mergeCell ref="A51:C51"/>
    <mergeCell ref="A68:C68"/>
    <mergeCell ref="A78:D78"/>
    <mergeCell ref="M79:N79"/>
  </mergeCells>
  <printOptions horizontalCentered="1"/>
  <pageMargins left="0" right="0" top="0.19685039370078741" bottom="0.19685039370078741" header="0.51181102362204722" footer="0.11811023622047245"/>
  <pageSetup paperSize="9" scale="57" firstPageNumber="6" fitToHeight="3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opLeftCell="A31" workbookViewId="0">
      <selection activeCell="H16" sqref="H16"/>
    </sheetView>
  </sheetViews>
  <sheetFormatPr defaultRowHeight="12.75"/>
  <cols>
    <col min="1" max="1" width="9.140625" style="10"/>
    <col min="2" max="2" width="10.7109375" style="10" customWidth="1"/>
    <col min="3" max="3" width="12" style="10" customWidth="1"/>
    <col min="4" max="4" width="9.7109375" style="10" customWidth="1"/>
    <col min="5" max="5" width="21.85546875" style="10" customWidth="1"/>
    <col min="6" max="6" width="30.28515625" style="10" customWidth="1"/>
    <col min="7" max="7" width="12" style="10" customWidth="1"/>
    <col min="8" max="8" width="11.5703125" style="10" customWidth="1"/>
    <col min="9" max="9" width="11.42578125" style="10" customWidth="1"/>
    <col min="10" max="10" width="10.85546875" style="10" customWidth="1"/>
    <col min="11" max="257" width="9.140625" style="10"/>
    <col min="258" max="258" width="10.7109375" style="10" customWidth="1"/>
    <col min="259" max="259" width="11.28515625" style="10" customWidth="1"/>
    <col min="260" max="260" width="9.7109375" style="10" customWidth="1"/>
    <col min="261" max="261" width="21.85546875" style="10" customWidth="1"/>
    <col min="262" max="262" width="30.28515625" style="10" customWidth="1"/>
    <col min="263" max="263" width="12" style="10" customWidth="1"/>
    <col min="264" max="264" width="10.28515625" style="10" customWidth="1"/>
    <col min="265" max="265" width="10" style="10" customWidth="1"/>
    <col min="266" max="266" width="10.85546875" style="10" customWidth="1"/>
    <col min="267" max="513" width="9.140625" style="10"/>
    <col min="514" max="514" width="10.7109375" style="10" customWidth="1"/>
    <col min="515" max="515" width="11.28515625" style="10" customWidth="1"/>
    <col min="516" max="516" width="9.7109375" style="10" customWidth="1"/>
    <col min="517" max="517" width="21.85546875" style="10" customWidth="1"/>
    <col min="518" max="518" width="30.28515625" style="10" customWidth="1"/>
    <col min="519" max="519" width="12" style="10" customWidth="1"/>
    <col min="520" max="520" width="10.28515625" style="10" customWidth="1"/>
    <col min="521" max="521" width="10" style="10" customWidth="1"/>
    <col min="522" max="522" width="10.85546875" style="10" customWidth="1"/>
    <col min="523" max="769" width="9.140625" style="10"/>
    <col min="770" max="770" width="10.7109375" style="10" customWidth="1"/>
    <col min="771" max="771" width="11.28515625" style="10" customWidth="1"/>
    <col min="772" max="772" width="9.7109375" style="10" customWidth="1"/>
    <col min="773" max="773" width="21.85546875" style="10" customWidth="1"/>
    <col min="774" max="774" width="30.28515625" style="10" customWidth="1"/>
    <col min="775" max="775" width="12" style="10" customWidth="1"/>
    <col min="776" max="776" width="10.28515625" style="10" customWidth="1"/>
    <col min="777" max="777" width="10" style="10" customWidth="1"/>
    <col min="778" max="778" width="10.85546875" style="10" customWidth="1"/>
    <col min="779" max="1025" width="9.140625" style="10"/>
    <col min="1026" max="1026" width="10.7109375" style="10" customWidth="1"/>
    <col min="1027" max="1027" width="11.28515625" style="10" customWidth="1"/>
    <col min="1028" max="1028" width="9.7109375" style="10" customWidth="1"/>
    <col min="1029" max="1029" width="21.85546875" style="10" customWidth="1"/>
    <col min="1030" max="1030" width="30.28515625" style="10" customWidth="1"/>
    <col min="1031" max="1031" width="12" style="10" customWidth="1"/>
    <col min="1032" max="1032" width="10.28515625" style="10" customWidth="1"/>
    <col min="1033" max="1033" width="10" style="10" customWidth="1"/>
    <col min="1034" max="1034" width="10.85546875" style="10" customWidth="1"/>
    <col min="1035" max="1281" width="9.140625" style="10"/>
    <col min="1282" max="1282" width="10.7109375" style="10" customWidth="1"/>
    <col min="1283" max="1283" width="11.28515625" style="10" customWidth="1"/>
    <col min="1284" max="1284" width="9.7109375" style="10" customWidth="1"/>
    <col min="1285" max="1285" width="21.85546875" style="10" customWidth="1"/>
    <col min="1286" max="1286" width="30.28515625" style="10" customWidth="1"/>
    <col min="1287" max="1287" width="12" style="10" customWidth="1"/>
    <col min="1288" max="1288" width="10.28515625" style="10" customWidth="1"/>
    <col min="1289" max="1289" width="10" style="10" customWidth="1"/>
    <col min="1290" max="1290" width="10.85546875" style="10" customWidth="1"/>
    <col min="1291" max="1537" width="9.140625" style="10"/>
    <col min="1538" max="1538" width="10.7109375" style="10" customWidth="1"/>
    <col min="1539" max="1539" width="11.28515625" style="10" customWidth="1"/>
    <col min="1540" max="1540" width="9.7109375" style="10" customWidth="1"/>
    <col min="1541" max="1541" width="21.85546875" style="10" customWidth="1"/>
    <col min="1542" max="1542" width="30.28515625" style="10" customWidth="1"/>
    <col min="1543" max="1543" width="12" style="10" customWidth="1"/>
    <col min="1544" max="1544" width="10.28515625" style="10" customWidth="1"/>
    <col min="1545" max="1545" width="10" style="10" customWidth="1"/>
    <col min="1546" max="1546" width="10.85546875" style="10" customWidth="1"/>
    <col min="1547" max="1793" width="9.140625" style="10"/>
    <col min="1794" max="1794" width="10.7109375" style="10" customWidth="1"/>
    <col min="1795" max="1795" width="11.28515625" style="10" customWidth="1"/>
    <col min="1796" max="1796" width="9.7109375" style="10" customWidth="1"/>
    <col min="1797" max="1797" width="21.85546875" style="10" customWidth="1"/>
    <col min="1798" max="1798" width="30.28515625" style="10" customWidth="1"/>
    <col min="1799" max="1799" width="12" style="10" customWidth="1"/>
    <col min="1800" max="1800" width="10.28515625" style="10" customWidth="1"/>
    <col min="1801" max="1801" width="10" style="10" customWidth="1"/>
    <col min="1802" max="1802" width="10.85546875" style="10" customWidth="1"/>
    <col min="1803" max="2049" width="9.140625" style="10"/>
    <col min="2050" max="2050" width="10.7109375" style="10" customWidth="1"/>
    <col min="2051" max="2051" width="11.28515625" style="10" customWidth="1"/>
    <col min="2052" max="2052" width="9.7109375" style="10" customWidth="1"/>
    <col min="2053" max="2053" width="21.85546875" style="10" customWidth="1"/>
    <col min="2054" max="2054" width="30.28515625" style="10" customWidth="1"/>
    <col min="2055" max="2055" width="12" style="10" customWidth="1"/>
    <col min="2056" max="2056" width="10.28515625" style="10" customWidth="1"/>
    <col min="2057" max="2057" width="10" style="10" customWidth="1"/>
    <col min="2058" max="2058" width="10.85546875" style="10" customWidth="1"/>
    <col min="2059" max="2305" width="9.140625" style="10"/>
    <col min="2306" max="2306" width="10.7109375" style="10" customWidth="1"/>
    <col min="2307" max="2307" width="11.28515625" style="10" customWidth="1"/>
    <col min="2308" max="2308" width="9.7109375" style="10" customWidth="1"/>
    <col min="2309" max="2309" width="21.85546875" style="10" customWidth="1"/>
    <col min="2310" max="2310" width="30.28515625" style="10" customWidth="1"/>
    <col min="2311" max="2311" width="12" style="10" customWidth="1"/>
    <col min="2312" max="2312" width="10.28515625" style="10" customWidth="1"/>
    <col min="2313" max="2313" width="10" style="10" customWidth="1"/>
    <col min="2314" max="2314" width="10.85546875" style="10" customWidth="1"/>
    <col min="2315" max="2561" width="9.140625" style="10"/>
    <col min="2562" max="2562" width="10.7109375" style="10" customWidth="1"/>
    <col min="2563" max="2563" width="11.28515625" style="10" customWidth="1"/>
    <col min="2564" max="2564" width="9.7109375" style="10" customWidth="1"/>
    <col min="2565" max="2565" width="21.85546875" style="10" customWidth="1"/>
    <col min="2566" max="2566" width="30.28515625" style="10" customWidth="1"/>
    <col min="2567" max="2567" width="12" style="10" customWidth="1"/>
    <col min="2568" max="2568" width="10.28515625" style="10" customWidth="1"/>
    <col min="2569" max="2569" width="10" style="10" customWidth="1"/>
    <col min="2570" max="2570" width="10.85546875" style="10" customWidth="1"/>
    <col min="2571" max="2817" width="9.140625" style="10"/>
    <col min="2818" max="2818" width="10.7109375" style="10" customWidth="1"/>
    <col min="2819" max="2819" width="11.28515625" style="10" customWidth="1"/>
    <col min="2820" max="2820" width="9.7109375" style="10" customWidth="1"/>
    <col min="2821" max="2821" width="21.85546875" style="10" customWidth="1"/>
    <col min="2822" max="2822" width="30.28515625" style="10" customWidth="1"/>
    <col min="2823" max="2823" width="12" style="10" customWidth="1"/>
    <col min="2824" max="2824" width="10.28515625" style="10" customWidth="1"/>
    <col min="2825" max="2825" width="10" style="10" customWidth="1"/>
    <col min="2826" max="2826" width="10.85546875" style="10" customWidth="1"/>
    <col min="2827" max="3073" width="9.140625" style="10"/>
    <col min="3074" max="3074" width="10.7109375" style="10" customWidth="1"/>
    <col min="3075" max="3075" width="11.28515625" style="10" customWidth="1"/>
    <col min="3076" max="3076" width="9.7109375" style="10" customWidth="1"/>
    <col min="3077" max="3077" width="21.85546875" style="10" customWidth="1"/>
    <col min="3078" max="3078" width="30.28515625" style="10" customWidth="1"/>
    <col min="3079" max="3079" width="12" style="10" customWidth="1"/>
    <col min="3080" max="3080" width="10.28515625" style="10" customWidth="1"/>
    <col min="3081" max="3081" width="10" style="10" customWidth="1"/>
    <col min="3082" max="3082" width="10.85546875" style="10" customWidth="1"/>
    <col min="3083" max="3329" width="9.140625" style="10"/>
    <col min="3330" max="3330" width="10.7109375" style="10" customWidth="1"/>
    <col min="3331" max="3331" width="11.28515625" style="10" customWidth="1"/>
    <col min="3332" max="3332" width="9.7109375" style="10" customWidth="1"/>
    <col min="3333" max="3333" width="21.85546875" style="10" customWidth="1"/>
    <col min="3334" max="3334" width="30.28515625" style="10" customWidth="1"/>
    <col min="3335" max="3335" width="12" style="10" customWidth="1"/>
    <col min="3336" max="3336" width="10.28515625" style="10" customWidth="1"/>
    <col min="3337" max="3337" width="10" style="10" customWidth="1"/>
    <col min="3338" max="3338" width="10.85546875" style="10" customWidth="1"/>
    <col min="3339" max="3585" width="9.140625" style="10"/>
    <col min="3586" max="3586" width="10.7109375" style="10" customWidth="1"/>
    <col min="3587" max="3587" width="11.28515625" style="10" customWidth="1"/>
    <col min="3588" max="3588" width="9.7109375" style="10" customWidth="1"/>
    <col min="3589" max="3589" width="21.85546875" style="10" customWidth="1"/>
    <col min="3590" max="3590" width="30.28515625" style="10" customWidth="1"/>
    <col min="3591" max="3591" width="12" style="10" customWidth="1"/>
    <col min="3592" max="3592" width="10.28515625" style="10" customWidth="1"/>
    <col min="3593" max="3593" width="10" style="10" customWidth="1"/>
    <col min="3594" max="3594" width="10.85546875" style="10" customWidth="1"/>
    <col min="3595" max="3841" width="9.140625" style="10"/>
    <col min="3842" max="3842" width="10.7109375" style="10" customWidth="1"/>
    <col min="3843" max="3843" width="11.28515625" style="10" customWidth="1"/>
    <col min="3844" max="3844" width="9.7109375" style="10" customWidth="1"/>
    <col min="3845" max="3845" width="21.85546875" style="10" customWidth="1"/>
    <col min="3846" max="3846" width="30.28515625" style="10" customWidth="1"/>
    <col min="3847" max="3847" width="12" style="10" customWidth="1"/>
    <col min="3848" max="3848" width="10.28515625" style="10" customWidth="1"/>
    <col min="3849" max="3849" width="10" style="10" customWidth="1"/>
    <col min="3850" max="3850" width="10.85546875" style="10" customWidth="1"/>
    <col min="3851" max="4097" width="9.140625" style="10"/>
    <col min="4098" max="4098" width="10.7109375" style="10" customWidth="1"/>
    <col min="4099" max="4099" width="11.28515625" style="10" customWidth="1"/>
    <col min="4100" max="4100" width="9.7109375" style="10" customWidth="1"/>
    <col min="4101" max="4101" width="21.85546875" style="10" customWidth="1"/>
    <col min="4102" max="4102" width="30.28515625" style="10" customWidth="1"/>
    <col min="4103" max="4103" width="12" style="10" customWidth="1"/>
    <col min="4104" max="4104" width="10.28515625" style="10" customWidth="1"/>
    <col min="4105" max="4105" width="10" style="10" customWidth="1"/>
    <col min="4106" max="4106" width="10.85546875" style="10" customWidth="1"/>
    <col min="4107" max="4353" width="9.140625" style="10"/>
    <col min="4354" max="4354" width="10.7109375" style="10" customWidth="1"/>
    <col min="4355" max="4355" width="11.28515625" style="10" customWidth="1"/>
    <col min="4356" max="4356" width="9.7109375" style="10" customWidth="1"/>
    <col min="4357" max="4357" width="21.85546875" style="10" customWidth="1"/>
    <col min="4358" max="4358" width="30.28515625" style="10" customWidth="1"/>
    <col min="4359" max="4359" width="12" style="10" customWidth="1"/>
    <col min="4360" max="4360" width="10.28515625" style="10" customWidth="1"/>
    <col min="4361" max="4361" width="10" style="10" customWidth="1"/>
    <col min="4362" max="4362" width="10.85546875" style="10" customWidth="1"/>
    <col min="4363" max="4609" width="9.140625" style="10"/>
    <col min="4610" max="4610" width="10.7109375" style="10" customWidth="1"/>
    <col min="4611" max="4611" width="11.28515625" style="10" customWidth="1"/>
    <col min="4612" max="4612" width="9.7109375" style="10" customWidth="1"/>
    <col min="4613" max="4613" width="21.85546875" style="10" customWidth="1"/>
    <col min="4614" max="4614" width="30.28515625" style="10" customWidth="1"/>
    <col min="4615" max="4615" width="12" style="10" customWidth="1"/>
    <col min="4616" max="4616" width="10.28515625" style="10" customWidth="1"/>
    <col min="4617" max="4617" width="10" style="10" customWidth="1"/>
    <col min="4618" max="4618" width="10.85546875" style="10" customWidth="1"/>
    <col min="4619" max="4865" width="9.140625" style="10"/>
    <col min="4866" max="4866" width="10.7109375" style="10" customWidth="1"/>
    <col min="4867" max="4867" width="11.28515625" style="10" customWidth="1"/>
    <col min="4868" max="4868" width="9.7109375" style="10" customWidth="1"/>
    <col min="4869" max="4869" width="21.85546875" style="10" customWidth="1"/>
    <col min="4870" max="4870" width="30.28515625" style="10" customWidth="1"/>
    <col min="4871" max="4871" width="12" style="10" customWidth="1"/>
    <col min="4872" max="4872" width="10.28515625" style="10" customWidth="1"/>
    <col min="4873" max="4873" width="10" style="10" customWidth="1"/>
    <col min="4874" max="4874" width="10.85546875" style="10" customWidth="1"/>
    <col min="4875" max="5121" width="9.140625" style="10"/>
    <col min="5122" max="5122" width="10.7109375" style="10" customWidth="1"/>
    <col min="5123" max="5123" width="11.28515625" style="10" customWidth="1"/>
    <col min="5124" max="5124" width="9.7109375" style="10" customWidth="1"/>
    <col min="5125" max="5125" width="21.85546875" style="10" customWidth="1"/>
    <col min="5126" max="5126" width="30.28515625" style="10" customWidth="1"/>
    <col min="5127" max="5127" width="12" style="10" customWidth="1"/>
    <col min="5128" max="5128" width="10.28515625" style="10" customWidth="1"/>
    <col min="5129" max="5129" width="10" style="10" customWidth="1"/>
    <col min="5130" max="5130" width="10.85546875" style="10" customWidth="1"/>
    <col min="5131" max="5377" width="9.140625" style="10"/>
    <col min="5378" max="5378" width="10.7109375" style="10" customWidth="1"/>
    <col min="5379" max="5379" width="11.28515625" style="10" customWidth="1"/>
    <col min="5380" max="5380" width="9.7109375" style="10" customWidth="1"/>
    <col min="5381" max="5381" width="21.85546875" style="10" customWidth="1"/>
    <col min="5382" max="5382" width="30.28515625" style="10" customWidth="1"/>
    <col min="5383" max="5383" width="12" style="10" customWidth="1"/>
    <col min="5384" max="5384" width="10.28515625" style="10" customWidth="1"/>
    <col min="5385" max="5385" width="10" style="10" customWidth="1"/>
    <col min="5386" max="5386" width="10.85546875" style="10" customWidth="1"/>
    <col min="5387" max="5633" width="9.140625" style="10"/>
    <col min="5634" max="5634" width="10.7109375" style="10" customWidth="1"/>
    <col min="5635" max="5635" width="11.28515625" style="10" customWidth="1"/>
    <col min="5636" max="5636" width="9.7109375" style="10" customWidth="1"/>
    <col min="5637" max="5637" width="21.85546875" style="10" customWidth="1"/>
    <col min="5638" max="5638" width="30.28515625" style="10" customWidth="1"/>
    <col min="5639" max="5639" width="12" style="10" customWidth="1"/>
    <col min="5640" max="5640" width="10.28515625" style="10" customWidth="1"/>
    <col min="5641" max="5641" width="10" style="10" customWidth="1"/>
    <col min="5642" max="5642" width="10.85546875" style="10" customWidth="1"/>
    <col min="5643" max="5889" width="9.140625" style="10"/>
    <col min="5890" max="5890" width="10.7109375" style="10" customWidth="1"/>
    <col min="5891" max="5891" width="11.28515625" style="10" customWidth="1"/>
    <col min="5892" max="5892" width="9.7109375" style="10" customWidth="1"/>
    <col min="5893" max="5893" width="21.85546875" style="10" customWidth="1"/>
    <col min="5894" max="5894" width="30.28515625" style="10" customWidth="1"/>
    <col min="5895" max="5895" width="12" style="10" customWidth="1"/>
    <col min="5896" max="5896" width="10.28515625" style="10" customWidth="1"/>
    <col min="5897" max="5897" width="10" style="10" customWidth="1"/>
    <col min="5898" max="5898" width="10.85546875" style="10" customWidth="1"/>
    <col min="5899" max="6145" width="9.140625" style="10"/>
    <col min="6146" max="6146" width="10.7109375" style="10" customWidth="1"/>
    <col min="6147" max="6147" width="11.28515625" style="10" customWidth="1"/>
    <col min="6148" max="6148" width="9.7109375" style="10" customWidth="1"/>
    <col min="6149" max="6149" width="21.85546875" style="10" customWidth="1"/>
    <col min="6150" max="6150" width="30.28515625" style="10" customWidth="1"/>
    <col min="6151" max="6151" width="12" style="10" customWidth="1"/>
    <col min="6152" max="6152" width="10.28515625" style="10" customWidth="1"/>
    <col min="6153" max="6153" width="10" style="10" customWidth="1"/>
    <col min="6154" max="6154" width="10.85546875" style="10" customWidth="1"/>
    <col min="6155" max="6401" width="9.140625" style="10"/>
    <col min="6402" max="6402" width="10.7109375" style="10" customWidth="1"/>
    <col min="6403" max="6403" width="11.28515625" style="10" customWidth="1"/>
    <col min="6404" max="6404" width="9.7109375" style="10" customWidth="1"/>
    <col min="6405" max="6405" width="21.85546875" style="10" customWidth="1"/>
    <col min="6406" max="6406" width="30.28515625" style="10" customWidth="1"/>
    <col min="6407" max="6407" width="12" style="10" customWidth="1"/>
    <col min="6408" max="6408" width="10.28515625" style="10" customWidth="1"/>
    <col min="6409" max="6409" width="10" style="10" customWidth="1"/>
    <col min="6410" max="6410" width="10.85546875" style="10" customWidth="1"/>
    <col min="6411" max="6657" width="9.140625" style="10"/>
    <col min="6658" max="6658" width="10.7109375" style="10" customWidth="1"/>
    <col min="6659" max="6659" width="11.28515625" style="10" customWidth="1"/>
    <col min="6660" max="6660" width="9.7109375" style="10" customWidth="1"/>
    <col min="6661" max="6661" width="21.85546875" style="10" customWidth="1"/>
    <col min="6662" max="6662" width="30.28515625" style="10" customWidth="1"/>
    <col min="6663" max="6663" width="12" style="10" customWidth="1"/>
    <col min="6664" max="6664" width="10.28515625" style="10" customWidth="1"/>
    <col min="6665" max="6665" width="10" style="10" customWidth="1"/>
    <col min="6666" max="6666" width="10.85546875" style="10" customWidth="1"/>
    <col min="6667" max="6913" width="9.140625" style="10"/>
    <col min="6914" max="6914" width="10.7109375" style="10" customWidth="1"/>
    <col min="6915" max="6915" width="11.28515625" style="10" customWidth="1"/>
    <col min="6916" max="6916" width="9.7109375" style="10" customWidth="1"/>
    <col min="6917" max="6917" width="21.85546875" style="10" customWidth="1"/>
    <col min="6918" max="6918" width="30.28515625" style="10" customWidth="1"/>
    <col min="6919" max="6919" width="12" style="10" customWidth="1"/>
    <col min="6920" max="6920" width="10.28515625" style="10" customWidth="1"/>
    <col min="6921" max="6921" width="10" style="10" customWidth="1"/>
    <col min="6922" max="6922" width="10.85546875" style="10" customWidth="1"/>
    <col min="6923" max="7169" width="9.140625" style="10"/>
    <col min="7170" max="7170" width="10.7109375" style="10" customWidth="1"/>
    <col min="7171" max="7171" width="11.28515625" style="10" customWidth="1"/>
    <col min="7172" max="7172" width="9.7109375" style="10" customWidth="1"/>
    <col min="7173" max="7173" width="21.85546875" style="10" customWidth="1"/>
    <col min="7174" max="7174" width="30.28515625" style="10" customWidth="1"/>
    <col min="7175" max="7175" width="12" style="10" customWidth="1"/>
    <col min="7176" max="7176" width="10.28515625" style="10" customWidth="1"/>
    <col min="7177" max="7177" width="10" style="10" customWidth="1"/>
    <col min="7178" max="7178" width="10.85546875" style="10" customWidth="1"/>
    <col min="7179" max="7425" width="9.140625" style="10"/>
    <col min="7426" max="7426" width="10.7109375" style="10" customWidth="1"/>
    <col min="7427" max="7427" width="11.28515625" style="10" customWidth="1"/>
    <col min="7428" max="7428" width="9.7109375" style="10" customWidth="1"/>
    <col min="7429" max="7429" width="21.85546875" style="10" customWidth="1"/>
    <col min="7430" max="7430" width="30.28515625" style="10" customWidth="1"/>
    <col min="7431" max="7431" width="12" style="10" customWidth="1"/>
    <col min="7432" max="7432" width="10.28515625" style="10" customWidth="1"/>
    <col min="7433" max="7433" width="10" style="10" customWidth="1"/>
    <col min="7434" max="7434" width="10.85546875" style="10" customWidth="1"/>
    <col min="7435" max="7681" width="9.140625" style="10"/>
    <col min="7682" max="7682" width="10.7109375" style="10" customWidth="1"/>
    <col min="7683" max="7683" width="11.28515625" style="10" customWidth="1"/>
    <col min="7684" max="7684" width="9.7109375" style="10" customWidth="1"/>
    <col min="7685" max="7685" width="21.85546875" style="10" customWidth="1"/>
    <col min="7686" max="7686" width="30.28515625" style="10" customWidth="1"/>
    <col min="7687" max="7687" width="12" style="10" customWidth="1"/>
    <col min="7688" max="7688" width="10.28515625" style="10" customWidth="1"/>
    <col min="7689" max="7689" width="10" style="10" customWidth="1"/>
    <col min="7690" max="7690" width="10.85546875" style="10" customWidth="1"/>
    <col min="7691" max="7937" width="9.140625" style="10"/>
    <col min="7938" max="7938" width="10.7109375" style="10" customWidth="1"/>
    <col min="7939" max="7939" width="11.28515625" style="10" customWidth="1"/>
    <col min="7940" max="7940" width="9.7109375" style="10" customWidth="1"/>
    <col min="7941" max="7941" width="21.85546875" style="10" customWidth="1"/>
    <col min="7942" max="7942" width="30.28515625" style="10" customWidth="1"/>
    <col min="7943" max="7943" width="12" style="10" customWidth="1"/>
    <col min="7944" max="7944" width="10.28515625" style="10" customWidth="1"/>
    <col min="7945" max="7945" width="10" style="10" customWidth="1"/>
    <col min="7946" max="7946" width="10.85546875" style="10" customWidth="1"/>
    <col min="7947" max="8193" width="9.140625" style="10"/>
    <col min="8194" max="8194" width="10.7109375" style="10" customWidth="1"/>
    <col min="8195" max="8195" width="11.28515625" style="10" customWidth="1"/>
    <col min="8196" max="8196" width="9.7109375" style="10" customWidth="1"/>
    <col min="8197" max="8197" width="21.85546875" style="10" customWidth="1"/>
    <col min="8198" max="8198" width="30.28515625" style="10" customWidth="1"/>
    <col min="8199" max="8199" width="12" style="10" customWidth="1"/>
    <col min="8200" max="8200" width="10.28515625" style="10" customWidth="1"/>
    <col min="8201" max="8201" width="10" style="10" customWidth="1"/>
    <col min="8202" max="8202" width="10.85546875" style="10" customWidth="1"/>
    <col min="8203" max="8449" width="9.140625" style="10"/>
    <col min="8450" max="8450" width="10.7109375" style="10" customWidth="1"/>
    <col min="8451" max="8451" width="11.28515625" style="10" customWidth="1"/>
    <col min="8452" max="8452" width="9.7109375" style="10" customWidth="1"/>
    <col min="8453" max="8453" width="21.85546875" style="10" customWidth="1"/>
    <col min="8454" max="8454" width="30.28515625" style="10" customWidth="1"/>
    <col min="8455" max="8455" width="12" style="10" customWidth="1"/>
    <col min="8456" max="8456" width="10.28515625" style="10" customWidth="1"/>
    <col min="8457" max="8457" width="10" style="10" customWidth="1"/>
    <col min="8458" max="8458" width="10.85546875" style="10" customWidth="1"/>
    <col min="8459" max="8705" width="9.140625" style="10"/>
    <col min="8706" max="8706" width="10.7109375" style="10" customWidth="1"/>
    <col min="8707" max="8707" width="11.28515625" style="10" customWidth="1"/>
    <col min="8708" max="8708" width="9.7109375" style="10" customWidth="1"/>
    <col min="8709" max="8709" width="21.85546875" style="10" customWidth="1"/>
    <col min="8710" max="8710" width="30.28515625" style="10" customWidth="1"/>
    <col min="8711" max="8711" width="12" style="10" customWidth="1"/>
    <col min="8712" max="8712" width="10.28515625" style="10" customWidth="1"/>
    <col min="8713" max="8713" width="10" style="10" customWidth="1"/>
    <col min="8714" max="8714" width="10.85546875" style="10" customWidth="1"/>
    <col min="8715" max="8961" width="9.140625" style="10"/>
    <col min="8962" max="8962" width="10.7109375" style="10" customWidth="1"/>
    <col min="8963" max="8963" width="11.28515625" style="10" customWidth="1"/>
    <col min="8964" max="8964" width="9.7109375" style="10" customWidth="1"/>
    <col min="8965" max="8965" width="21.85546875" style="10" customWidth="1"/>
    <col min="8966" max="8966" width="30.28515625" style="10" customWidth="1"/>
    <col min="8967" max="8967" width="12" style="10" customWidth="1"/>
    <col min="8968" max="8968" width="10.28515625" style="10" customWidth="1"/>
    <col min="8969" max="8969" width="10" style="10" customWidth="1"/>
    <col min="8970" max="8970" width="10.85546875" style="10" customWidth="1"/>
    <col min="8971" max="9217" width="9.140625" style="10"/>
    <col min="9218" max="9218" width="10.7109375" style="10" customWidth="1"/>
    <col min="9219" max="9219" width="11.28515625" style="10" customWidth="1"/>
    <col min="9220" max="9220" width="9.7109375" style="10" customWidth="1"/>
    <col min="9221" max="9221" width="21.85546875" style="10" customWidth="1"/>
    <col min="9222" max="9222" width="30.28515625" style="10" customWidth="1"/>
    <col min="9223" max="9223" width="12" style="10" customWidth="1"/>
    <col min="9224" max="9224" width="10.28515625" style="10" customWidth="1"/>
    <col min="9225" max="9225" width="10" style="10" customWidth="1"/>
    <col min="9226" max="9226" width="10.85546875" style="10" customWidth="1"/>
    <col min="9227" max="9473" width="9.140625" style="10"/>
    <col min="9474" max="9474" width="10.7109375" style="10" customWidth="1"/>
    <col min="9475" max="9475" width="11.28515625" style="10" customWidth="1"/>
    <col min="9476" max="9476" width="9.7109375" style="10" customWidth="1"/>
    <col min="9477" max="9477" width="21.85546875" style="10" customWidth="1"/>
    <col min="9478" max="9478" width="30.28515625" style="10" customWidth="1"/>
    <col min="9479" max="9479" width="12" style="10" customWidth="1"/>
    <col min="9480" max="9480" width="10.28515625" style="10" customWidth="1"/>
    <col min="9481" max="9481" width="10" style="10" customWidth="1"/>
    <col min="9482" max="9482" width="10.85546875" style="10" customWidth="1"/>
    <col min="9483" max="9729" width="9.140625" style="10"/>
    <col min="9730" max="9730" width="10.7109375" style="10" customWidth="1"/>
    <col min="9731" max="9731" width="11.28515625" style="10" customWidth="1"/>
    <col min="9732" max="9732" width="9.7109375" style="10" customWidth="1"/>
    <col min="9733" max="9733" width="21.85546875" style="10" customWidth="1"/>
    <col min="9734" max="9734" width="30.28515625" style="10" customWidth="1"/>
    <col min="9735" max="9735" width="12" style="10" customWidth="1"/>
    <col min="9736" max="9736" width="10.28515625" style="10" customWidth="1"/>
    <col min="9737" max="9737" width="10" style="10" customWidth="1"/>
    <col min="9738" max="9738" width="10.85546875" style="10" customWidth="1"/>
    <col min="9739" max="9985" width="9.140625" style="10"/>
    <col min="9986" max="9986" width="10.7109375" style="10" customWidth="1"/>
    <col min="9987" max="9987" width="11.28515625" style="10" customWidth="1"/>
    <col min="9988" max="9988" width="9.7109375" style="10" customWidth="1"/>
    <col min="9989" max="9989" width="21.85546875" style="10" customWidth="1"/>
    <col min="9990" max="9990" width="30.28515625" style="10" customWidth="1"/>
    <col min="9991" max="9991" width="12" style="10" customWidth="1"/>
    <col min="9992" max="9992" width="10.28515625" style="10" customWidth="1"/>
    <col min="9993" max="9993" width="10" style="10" customWidth="1"/>
    <col min="9994" max="9994" width="10.85546875" style="10" customWidth="1"/>
    <col min="9995" max="10241" width="9.140625" style="10"/>
    <col min="10242" max="10242" width="10.7109375" style="10" customWidth="1"/>
    <col min="10243" max="10243" width="11.28515625" style="10" customWidth="1"/>
    <col min="10244" max="10244" width="9.7109375" style="10" customWidth="1"/>
    <col min="10245" max="10245" width="21.85546875" style="10" customWidth="1"/>
    <col min="10246" max="10246" width="30.28515625" style="10" customWidth="1"/>
    <col min="10247" max="10247" width="12" style="10" customWidth="1"/>
    <col min="10248" max="10248" width="10.28515625" style="10" customWidth="1"/>
    <col min="10249" max="10249" width="10" style="10" customWidth="1"/>
    <col min="10250" max="10250" width="10.85546875" style="10" customWidth="1"/>
    <col min="10251" max="10497" width="9.140625" style="10"/>
    <col min="10498" max="10498" width="10.7109375" style="10" customWidth="1"/>
    <col min="10499" max="10499" width="11.28515625" style="10" customWidth="1"/>
    <col min="10500" max="10500" width="9.7109375" style="10" customWidth="1"/>
    <col min="10501" max="10501" width="21.85546875" style="10" customWidth="1"/>
    <col min="10502" max="10502" width="30.28515625" style="10" customWidth="1"/>
    <col min="10503" max="10503" width="12" style="10" customWidth="1"/>
    <col min="10504" max="10504" width="10.28515625" style="10" customWidth="1"/>
    <col min="10505" max="10505" width="10" style="10" customWidth="1"/>
    <col min="10506" max="10506" width="10.85546875" style="10" customWidth="1"/>
    <col min="10507" max="10753" width="9.140625" style="10"/>
    <col min="10754" max="10754" width="10.7109375" style="10" customWidth="1"/>
    <col min="10755" max="10755" width="11.28515625" style="10" customWidth="1"/>
    <col min="10756" max="10756" width="9.7109375" style="10" customWidth="1"/>
    <col min="10757" max="10757" width="21.85546875" style="10" customWidth="1"/>
    <col min="10758" max="10758" width="30.28515625" style="10" customWidth="1"/>
    <col min="10759" max="10759" width="12" style="10" customWidth="1"/>
    <col min="10760" max="10760" width="10.28515625" style="10" customWidth="1"/>
    <col min="10761" max="10761" width="10" style="10" customWidth="1"/>
    <col min="10762" max="10762" width="10.85546875" style="10" customWidth="1"/>
    <col min="10763" max="11009" width="9.140625" style="10"/>
    <col min="11010" max="11010" width="10.7109375" style="10" customWidth="1"/>
    <col min="11011" max="11011" width="11.28515625" style="10" customWidth="1"/>
    <col min="11012" max="11012" width="9.7109375" style="10" customWidth="1"/>
    <col min="11013" max="11013" width="21.85546875" style="10" customWidth="1"/>
    <col min="11014" max="11014" width="30.28515625" style="10" customWidth="1"/>
    <col min="11015" max="11015" width="12" style="10" customWidth="1"/>
    <col min="11016" max="11016" width="10.28515625" style="10" customWidth="1"/>
    <col min="11017" max="11017" width="10" style="10" customWidth="1"/>
    <col min="11018" max="11018" width="10.85546875" style="10" customWidth="1"/>
    <col min="11019" max="11265" width="9.140625" style="10"/>
    <col min="11266" max="11266" width="10.7109375" style="10" customWidth="1"/>
    <col min="11267" max="11267" width="11.28515625" style="10" customWidth="1"/>
    <col min="11268" max="11268" width="9.7109375" style="10" customWidth="1"/>
    <col min="11269" max="11269" width="21.85546875" style="10" customWidth="1"/>
    <col min="11270" max="11270" width="30.28515625" style="10" customWidth="1"/>
    <col min="11271" max="11271" width="12" style="10" customWidth="1"/>
    <col min="11272" max="11272" width="10.28515625" style="10" customWidth="1"/>
    <col min="11273" max="11273" width="10" style="10" customWidth="1"/>
    <col min="11274" max="11274" width="10.85546875" style="10" customWidth="1"/>
    <col min="11275" max="11521" width="9.140625" style="10"/>
    <col min="11522" max="11522" width="10.7109375" style="10" customWidth="1"/>
    <col min="11523" max="11523" width="11.28515625" style="10" customWidth="1"/>
    <col min="11524" max="11524" width="9.7109375" style="10" customWidth="1"/>
    <col min="11525" max="11525" width="21.85546875" style="10" customWidth="1"/>
    <col min="11526" max="11526" width="30.28515625" style="10" customWidth="1"/>
    <col min="11527" max="11527" width="12" style="10" customWidth="1"/>
    <col min="11528" max="11528" width="10.28515625" style="10" customWidth="1"/>
    <col min="11529" max="11529" width="10" style="10" customWidth="1"/>
    <col min="11530" max="11530" width="10.85546875" style="10" customWidth="1"/>
    <col min="11531" max="11777" width="9.140625" style="10"/>
    <col min="11778" max="11778" width="10.7109375" style="10" customWidth="1"/>
    <col min="11779" max="11779" width="11.28515625" style="10" customWidth="1"/>
    <col min="11780" max="11780" width="9.7109375" style="10" customWidth="1"/>
    <col min="11781" max="11781" width="21.85546875" style="10" customWidth="1"/>
    <col min="11782" max="11782" width="30.28515625" style="10" customWidth="1"/>
    <col min="11783" max="11783" width="12" style="10" customWidth="1"/>
    <col min="11784" max="11784" width="10.28515625" style="10" customWidth="1"/>
    <col min="11785" max="11785" width="10" style="10" customWidth="1"/>
    <col min="11786" max="11786" width="10.85546875" style="10" customWidth="1"/>
    <col min="11787" max="12033" width="9.140625" style="10"/>
    <col min="12034" max="12034" width="10.7109375" style="10" customWidth="1"/>
    <col min="12035" max="12035" width="11.28515625" style="10" customWidth="1"/>
    <col min="12036" max="12036" width="9.7109375" style="10" customWidth="1"/>
    <col min="12037" max="12037" width="21.85546875" style="10" customWidth="1"/>
    <col min="12038" max="12038" width="30.28515625" style="10" customWidth="1"/>
    <col min="12039" max="12039" width="12" style="10" customWidth="1"/>
    <col min="12040" max="12040" width="10.28515625" style="10" customWidth="1"/>
    <col min="12041" max="12041" width="10" style="10" customWidth="1"/>
    <col min="12042" max="12042" width="10.85546875" style="10" customWidth="1"/>
    <col min="12043" max="12289" width="9.140625" style="10"/>
    <col min="12290" max="12290" width="10.7109375" style="10" customWidth="1"/>
    <col min="12291" max="12291" width="11.28515625" style="10" customWidth="1"/>
    <col min="12292" max="12292" width="9.7109375" style="10" customWidth="1"/>
    <col min="12293" max="12293" width="21.85546875" style="10" customWidth="1"/>
    <col min="12294" max="12294" width="30.28515625" style="10" customWidth="1"/>
    <col min="12295" max="12295" width="12" style="10" customWidth="1"/>
    <col min="12296" max="12296" width="10.28515625" style="10" customWidth="1"/>
    <col min="12297" max="12297" width="10" style="10" customWidth="1"/>
    <col min="12298" max="12298" width="10.85546875" style="10" customWidth="1"/>
    <col min="12299" max="12545" width="9.140625" style="10"/>
    <col min="12546" max="12546" width="10.7109375" style="10" customWidth="1"/>
    <col min="12547" max="12547" width="11.28515625" style="10" customWidth="1"/>
    <col min="12548" max="12548" width="9.7109375" style="10" customWidth="1"/>
    <col min="12549" max="12549" width="21.85546875" style="10" customWidth="1"/>
    <col min="12550" max="12550" width="30.28515625" style="10" customWidth="1"/>
    <col min="12551" max="12551" width="12" style="10" customWidth="1"/>
    <col min="12552" max="12552" width="10.28515625" style="10" customWidth="1"/>
    <col min="12553" max="12553" width="10" style="10" customWidth="1"/>
    <col min="12554" max="12554" width="10.85546875" style="10" customWidth="1"/>
    <col min="12555" max="12801" width="9.140625" style="10"/>
    <col min="12802" max="12802" width="10.7109375" style="10" customWidth="1"/>
    <col min="12803" max="12803" width="11.28515625" style="10" customWidth="1"/>
    <col min="12804" max="12804" width="9.7109375" style="10" customWidth="1"/>
    <col min="12805" max="12805" width="21.85546875" style="10" customWidth="1"/>
    <col min="12806" max="12806" width="30.28515625" style="10" customWidth="1"/>
    <col min="12807" max="12807" width="12" style="10" customWidth="1"/>
    <col min="12808" max="12808" width="10.28515625" style="10" customWidth="1"/>
    <col min="12809" max="12809" width="10" style="10" customWidth="1"/>
    <col min="12810" max="12810" width="10.85546875" style="10" customWidth="1"/>
    <col min="12811" max="13057" width="9.140625" style="10"/>
    <col min="13058" max="13058" width="10.7109375" style="10" customWidth="1"/>
    <col min="13059" max="13059" width="11.28515625" style="10" customWidth="1"/>
    <col min="13060" max="13060" width="9.7109375" style="10" customWidth="1"/>
    <col min="13061" max="13061" width="21.85546875" style="10" customWidth="1"/>
    <col min="13062" max="13062" width="30.28515625" style="10" customWidth="1"/>
    <col min="13063" max="13063" width="12" style="10" customWidth="1"/>
    <col min="13064" max="13064" width="10.28515625" style="10" customWidth="1"/>
    <col min="13065" max="13065" width="10" style="10" customWidth="1"/>
    <col min="13066" max="13066" width="10.85546875" style="10" customWidth="1"/>
    <col min="13067" max="13313" width="9.140625" style="10"/>
    <col min="13314" max="13314" width="10.7109375" style="10" customWidth="1"/>
    <col min="13315" max="13315" width="11.28515625" style="10" customWidth="1"/>
    <col min="13316" max="13316" width="9.7109375" style="10" customWidth="1"/>
    <col min="13317" max="13317" width="21.85546875" style="10" customWidth="1"/>
    <col min="13318" max="13318" width="30.28515625" style="10" customWidth="1"/>
    <col min="13319" max="13319" width="12" style="10" customWidth="1"/>
    <col min="13320" max="13320" width="10.28515625" style="10" customWidth="1"/>
    <col min="13321" max="13321" width="10" style="10" customWidth="1"/>
    <col min="13322" max="13322" width="10.85546875" style="10" customWidth="1"/>
    <col min="13323" max="13569" width="9.140625" style="10"/>
    <col min="13570" max="13570" width="10.7109375" style="10" customWidth="1"/>
    <col min="13571" max="13571" width="11.28515625" style="10" customWidth="1"/>
    <col min="13572" max="13572" width="9.7109375" style="10" customWidth="1"/>
    <col min="13573" max="13573" width="21.85546875" style="10" customWidth="1"/>
    <col min="13574" max="13574" width="30.28515625" style="10" customWidth="1"/>
    <col min="13575" max="13575" width="12" style="10" customWidth="1"/>
    <col min="13576" max="13576" width="10.28515625" style="10" customWidth="1"/>
    <col min="13577" max="13577" width="10" style="10" customWidth="1"/>
    <col min="13578" max="13578" width="10.85546875" style="10" customWidth="1"/>
    <col min="13579" max="13825" width="9.140625" style="10"/>
    <col min="13826" max="13826" width="10.7109375" style="10" customWidth="1"/>
    <col min="13827" max="13827" width="11.28515625" style="10" customWidth="1"/>
    <col min="13828" max="13828" width="9.7109375" style="10" customWidth="1"/>
    <col min="13829" max="13829" width="21.85546875" style="10" customWidth="1"/>
    <col min="13830" max="13830" width="30.28515625" style="10" customWidth="1"/>
    <col min="13831" max="13831" width="12" style="10" customWidth="1"/>
    <col min="13832" max="13832" width="10.28515625" style="10" customWidth="1"/>
    <col min="13833" max="13833" width="10" style="10" customWidth="1"/>
    <col min="13834" max="13834" width="10.85546875" style="10" customWidth="1"/>
    <col min="13835" max="14081" width="9.140625" style="10"/>
    <col min="14082" max="14082" width="10.7109375" style="10" customWidth="1"/>
    <col min="14083" max="14083" width="11.28515625" style="10" customWidth="1"/>
    <col min="14084" max="14084" width="9.7109375" style="10" customWidth="1"/>
    <col min="14085" max="14085" width="21.85546875" style="10" customWidth="1"/>
    <col min="14086" max="14086" width="30.28515625" style="10" customWidth="1"/>
    <col min="14087" max="14087" width="12" style="10" customWidth="1"/>
    <col min="14088" max="14088" width="10.28515625" style="10" customWidth="1"/>
    <col min="14089" max="14089" width="10" style="10" customWidth="1"/>
    <col min="14090" max="14090" width="10.85546875" style="10" customWidth="1"/>
    <col min="14091" max="14337" width="9.140625" style="10"/>
    <col min="14338" max="14338" width="10.7109375" style="10" customWidth="1"/>
    <col min="14339" max="14339" width="11.28515625" style="10" customWidth="1"/>
    <col min="14340" max="14340" width="9.7109375" style="10" customWidth="1"/>
    <col min="14341" max="14341" width="21.85546875" style="10" customWidth="1"/>
    <col min="14342" max="14342" width="30.28515625" style="10" customWidth="1"/>
    <col min="14343" max="14343" width="12" style="10" customWidth="1"/>
    <col min="14344" max="14344" width="10.28515625" style="10" customWidth="1"/>
    <col min="14345" max="14345" width="10" style="10" customWidth="1"/>
    <col min="14346" max="14346" width="10.85546875" style="10" customWidth="1"/>
    <col min="14347" max="14593" width="9.140625" style="10"/>
    <col min="14594" max="14594" width="10.7109375" style="10" customWidth="1"/>
    <col min="14595" max="14595" width="11.28515625" style="10" customWidth="1"/>
    <col min="14596" max="14596" width="9.7109375" style="10" customWidth="1"/>
    <col min="14597" max="14597" width="21.85546875" style="10" customWidth="1"/>
    <col min="14598" max="14598" width="30.28515625" style="10" customWidth="1"/>
    <col min="14599" max="14599" width="12" style="10" customWidth="1"/>
    <col min="14600" max="14600" width="10.28515625" style="10" customWidth="1"/>
    <col min="14601" max="14601" width="10" style="10" customWidth="1"/>
    <col min="14602" max="14602" width="10.85546875" style="10" customWidth="1"/>
    <col min="14603" max="14849" width="9.140625" style="10"/>
    <col min="14850" max="14850" width="10.7109375" style="10" customWidth="1"/>
    <col min="14851" max="14851" width="11.28515625" style="10" customWidth="1"/>
    <col min="14852" max="14852" width="9.7109375" style="10" customWidth="1"/>
    <col min="14853" max="14853" width="21.85546875" style="10" customWidth="1"/>
    <col min="14854" max="14854" width="30.28515625" style="10" customWidth="1"/>
    <col min="14855" max="14855" width="12" style="10" customWidth="1"/>
    <col min="14856" max="14856" width="10.28515625" style="10" customWidth="1"/>
    <col min="14857" max="14857" width="10" style="10" customWidth="1"/>
    <col min="14858" max="14858" width="10.85546875" style="10" customWidth="1"/>
    <col min="14859" max="15105" width="9.140625" style="10"/>
    <col min="15106" max="15106" width="10.7109375" style="10" customWidth="1"/>
    <col min="15107" max="15107" width="11.28515625" style="10" customWidth="1"/>
    <col min="15108" max="15108" width="9.7109375" style="10" customWidth="1"/>
    <col min="15109" max="15109" width="21.85546875" style="10" customWidth="1"/>
    <col min="15110" max="15110" width="30.28515625" style="10" customWidth="1"/>
    <col min="15111" max="15111" width="12" style="10" customWidth="1"/>
    <col min="15112" max="15112" width="10.28515625" style="10" customWidth="1"/>
    <col min="15113" max="15113" width="10" style="10" customWidth="1"/>
    <col min="15114" max="15114" width="10.85546875" style="10" customWidth="1"/>
    <col min="15115" max="15361" width="9.140625" style="10"/>
    <col min="15362" max="15362" width="10.7109375" style="10" customWidth="1"/>
    <col min="15363" max="15363" width="11.28515625" style="10" customWidth="1"/>
    <col min="15364" max="15364" width="9.7109375" style="10" customWidth="1"/>
    <col min="15365" max="15365" width="21.85546875" style="10" customWidth="1"/>
    <col min="15366" max="15366" width="30.28515625" style="10" customWidth="1"/>
    <col min="15367" max="15367" width="12" style="10" customWidth="1"/>
    <col min="15368" max="15368" width="10.28515625" style="10" customWidth="1"/>
    <col min="15369" max="15369" width="10" style="10" customWidth="1"/>
    <col min="15370" max="15370" width="10.85546875" style="10" customWidth="1"/>
    <col min="15371" max="15617" width="9.140625" style="10"/>
    <col min="15618" max="15618" width="10.7109375" style="10" customWidth="1"/>
    <col min="15619" max="15619" width="11.28515625" style="10" customWidth="1"/>
    <col min="15620" max="15620" width="9.7109375" style="10" customWidth="1"/>
    <col min="15621" max="15621" width="21.85546875" style="10" customWidth="1"/>
    <col min="15622" max="15622" width="30.28515625" style="10" customWidth="1"/>
    <col min="15623" max="15623" width="12" style="10" customWidth="1"/>
    <col min="15624" max="15624" width="10.28515625" style="10" customWidth="1"/>
    <col min="15625" max="15625" width="10" style="10" customWidth="1"/>
    <col min="15626" max="15626" width="10.85546875" style="10" customWidth="1"/>
    <col min="15627" max="15873" width="9.140625" style="10"/>
    <col min="15874" max="15874" width="10.7109375" style="10" customWidth="1"/>
    <col min="15875" max="15875" width="11.28515625" style="10" customWidth="1"/>
    <col min="15876" max="15876" width="9.7109375" style="10" customWidth="1"/>
    <col min="15877" max="15877" width="21.85546875" style="10" customWidth="1"/>
    <col min="15878" max="15878" width="30.28515625" style="10" customWidth="1"/>
    <col min="15879" max="15879" width="12" style="10" customWidth="1"/>
    <col min="15880" max="15880" width="10.28515625" style="10" customWidth="1"/>
    <col min="15881" max="15881" width="10" style="10" customWidth="1"/>
    <col min="15882" max="15882" width="10.85546875" style="10" customWidth="1"/>
    <col min="15883" max="16129" width="9.140625" style="10"/>
    <col min="16130" max="16130" width="10.7109375" style="10" customWidth="1"/>
    <col min="16131" max="16131" width="11.28515625" style="10" customWidth="1"/>
    <col min="16132" max="16132" width="9.7109375" style="10" customWidth="1"/>
    <col min="16133" max="16133" width="21.85546875" style="10" customWidth="1"/>
    <col min="16134" max="16134" width="30.28515625" style="10" customWidth="1"/>
    <col min="16135" max="16135" width="12" style="10" customWidth="1"/>
    <col min="16136" max="16136" width="10.28515625" style="10" customWidth="1"/>
    <col min="16137" max="16137" width="10" style="10" customWidth="1"/>
    <col min="16138" max="16138" width="10.85546875" style="10" customWidth="1"/>
    <col min="16139" max="16384" width="9.140625" style="10"/>
  </cols>
  <sheetData>
    <row r="1" spans="2:10">
      <c r="H1" s="10" t="s">
        <v>63</v>
      </c>
      <c r="I1" s="11"/>
    </row>
    <row r="2" spans="2:10">
      <c r="H2" s="379" t="s">
        <v>30</v>
      </c>
      <c r="I2" s="379"/>
    </row>
    <row r="3" spans="2:10">
      <c r="H3" s="10" t="s">
        <v>249</v>
      </c>
    </row>
    <row r="4" spans="2:10" ht="21" customHeight="1" thickBot="1">
      <c r="B4" s="380" t="s">
        <v>31</v>
      </c>
      <c r="C4" s="380"/>
      <c r="D4" s="380"/>
      <c r="E4" s="380"/>
      <c r="F4" s="380"/>
      <c r="G4" s="380"/>
      <c r="H4" s="380"/>
      <c r="I4" s="380"/>
      <c r="J4" s="380"/>
    </row>
    <row r="5" spans="2:10" ht="169.5" customHeight="1" thickBot="1">
      <c r="B5" s="12" t="s">
        <v>32</v>
      </c>
      <c r="C5" s="13" t="s">
        <v>33</v>
      </c>
      <c r="D5" s="13" t="s">
        <v>34</v>
      </c>
      <c r="E5" s="13" t="s">
        <v>35</v>
      </c>
      <c r="F5" s="13" t="s">
        <v>36</v>
      </c>
      <c r="G5" s="13" t="s">
        <v>37</v>
      </c>
      <c r="H5" s="13" t="s">
        <v>38</v>
      </c>
      <c r="I5" s="13" t="s">
        <v>39</v>
      </c>
      <c r="J5" s="13" t="s">
        <v>40</v>
      </c>
    </row>
    <row r="6" spans="2:10" ht="13.5" thickBot="1">
      <c r="B6" s="14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</row>
    <row r="7" spans="2:10" ht="13.5" thickBot="1">
      <c r="B7" s="381" t="s">
        <v>41</v>
      </c>
      <c r="C7" s="382"/>
      <c r="D7" s="382"/>
      <c r="E7" s="382"/>
      <c r="F7" s="382"/>
      <c r="G7" s="382"/>
      <c r="H7" s="382"/>
      <c r="I7" s="382"/>
      <c r="J7" s="383"/>
    </row>
    <row r="8" spans="2:10" s="178" customFormat="1" ht="13.5" thickBot="1">
      <c r="B8" s="384">
        <v>217310</v>
      </c>
      <c r="C8" s="384">
        <v>7310</v>
      </c>
      <c r="D8" s="385" t="s">
        <v>42</v>
      </c>
      <c r="E8" s="387" t="s">
        <v>20</v>
      </c>
      <c r="F8" s="388" t="s">
        <v>43</v>
      </c>
      <c r="G8" s="12">
        <v>2019</v>
      </c>
      <c r="H8" s="12">
        <v>100</v>
      </c>
      <c r="I8" s="17">
        <v>79.024000000000001</v>
      </c>
      <c r="J8" s="12">
        <v>100</v>
      </c>
    </row>
    <row r="9" spans="2:10" s="178" customFormat="1" ht="13.5" thickBot="1">
      <c r="B9" s="384"/>
      <c r="C9" s="384"/>
      <c r="D9" s="385"/>
      <c r="E9" s="387"/>
      <c r="F9" s="388"/>
      <c r="G9" s="17">
        <v>2019</v>
      </c>
      <c r="H9" s="20">
        <v>200</v>
      </c>
      <c r="I9" s="20">
        <v>200</v>
      </c>
      <c r="J9" s="175">
        <v>100</v>
      </c>
    </row>
    <row r="10" spans="2:10" s="178" customFormat="1" ht="26.25" hidden="1" thickBot="1">
      <c r="B10" s="384">
        <v>216030</v>
      </c>
      <c r="C10" s="384">
        <v>6030</v>
      </c>
      <c r="D10" s="385" t="s">
        <v>44</v>
      </c>
      <c r="E10" s="386" t="s">
        <v>45</v>
      </c>
      <c r="F10" s="18" t="s">
        <v>46</v>
      </c>
      <c r="G10" s="17">
        <v>2019</v>
      </c>
      <c r="H10" s="20">
        <v>93.5</v>
      </c>
      <c r="I10" s="20">
        <v>93.5</v>
      </c>
      <c r="J10" s="175">
        <v>100</v>
      </c>
    </row>
    <row r="11" spans="2:10" s="178" customFormat="1" ht="26.25" hidden="1" thickBot="1">
      <c r="B11" s="384"/>
      <c r="C11" s="384"/>
      <c r="D11" s="385"/>
      <c r="E11" s="386"/>
      <c r="F11" s="18" t="s">
        <v>47</v>
      </c>
      <c r="G11" s="17">
        <v>2019</v>
      </c>
      <c r="H11" s="20">
        <v>1010</v>
      </c>
      <c r="I11" s="20">
        <v>1010</v>
      </c>
      <c r="J11" s="175">
        <v>100</v>
      </c>
    </row>
    <row r="12" spans="2:10" s="178" customFormat="1" ht="39" thickBot="1">
      <c r="B12" s="384"/>
      <c r="C12" s="384"/>
      <c r="D12" s="385"/>
      <c r="E12" s="386"/>
      <c r="F12" s="19" t="s">
        <v>250</v>
      </c>
      <c r="G12" s="17">
        <v>2019</v>
      </c>
      <c r="H12" s="20">
        <v>4985.076</v>
      </c>
      <c r="I12" s="20">
        <v>4985.076</v>
      </c>
      <c r="J12" s="175">
        <v>100</v>
      </c>
    </row>
    <row r="13" spans="2:10" s="178" customFormat="1" ht="51.75" thickBot="1">
      <c r="B13" s="384"/>
      <c r="C13" s="384"/>
      <c r="D13" s="385"/>
      <c r="E13" s="386"/>
      <c r="F13" s="19" t="s">
        <v>248</v>
      </c>
      <c r="G13" s="17">
        <v>2019</v>
      </c>
      <c r="H13" s="20">
        <v>500</v>
      </c>
      <c r="I13" s="20">
        <v>500</v>
      </c>
      <c r="J13" s="175">
        <v>100</v>
      </c>
    </row>
    <row r="14" spans="2:10" s="178" customFormat="1" ht="39" thickBot="1">
      <c r="B14" s="384"/>
      <c r="C14" s="384"/>
      <c r="D14" s="385"/>
      <c r="E14" s="386"/>
      <c r="F14" s="19" t="s">
        <v>252</v>
      </c>
      <c r="G14" s="17">
        <v>2019</v>
      </c>
      <c r="H14" s="20">
        <v>1500</v>
      </c>
      <c r="I14" s="20">
        <v>1500</v>
      </c>
      <c r="J14" s="235">
        <v>100</v>
      </c>
    </row>
    <row r="15" spans="2:10" s="178" customFormat="1" ht="26.25" thickBot="1">
      <c r="B15" s="384"/>
      <c r="C15" s="384"/>
      <c r="D15" s="385"/>
      <c r="E15" s="386"/>
      <c r="F15" s="18" t="s">
        <v>48</v>
      </c>
      <c r="G15" s="17">
        <v>2019</v>
      </c>
      <c r="H15" s="20">
        <f>I15</f>
        <v>346.71300000000002</v>
      </c>
      <c r="I15" s="20">
        <v>346.71300000000002</v>
      </c>
      <c r="J15" s="175">
        <v>100</v>
      </c>
    </row>
    <row r="16" spans="2:10" s="178" customFormat="1" ht="64.5" customHeight="1" thickBot="1">
      <c r="B16" s="353">
        <v>217330</v>
      </c>
      <c r="C16" s="353">
        <v>7330</v>
      </c>
      <c r="D16" s="356" t="s">
        <v>42</v>
      </c>
      <c r="E16" s="371" t="s">
        <v>21</v>
      </c>
      <c r="F16" s="19" t="s">
        <v>49</v>
      </c>
      <c r="G16" s="17">
        <v>2019</v>
      </c>
      <c r="H16" s="20">
        <v>320</v>
      </c>
      <c r="I16" s="20">
        <v>320</v>
      </c>
      <c r="J16" s="175">
        <v>100</v>
      </c>
    </row>
    <row r="17" spans="2:10" s="178" customFormat="1" ht="53.25" customHeight="1" thickBot="1">
      <c r="B17" s="354"/>
      <c r="C17" s="354"/>
      <c r="D17" s="357"/>
      <c r="E17" s="372"/>
      <c r="F17" s="257" t="s">
        <v>268</v>
      </c>
      <c r="G17" s="258">
        <v>2019</v>
      </c>
      <c r="H17" s="259">
        <f>I17</f>
        <v>396.3</v>
      </c>
      <c r="I17" s="259">
        <v>396.3</v>
      </c>
      <c r="J17" s="260">
        <v>100</v>
      </c>
    </row>
    <row r="18" spans="2:10" s="178" customFormat="1" ht="39" thickBot="1">
      <c r="B18" s="355"/>
      <c r="C18" s="355"/>
      <c r="D18" s="358"/>
      <c r="E18" s="373"/>
      <c r="F18" s="19" t="s">
        <v>50</v>
      </c>
      <c r="G18" s="17">
        <v>2019</v>
      </c>
      <c r="H18" s="20">
        <v>663.721</v>
      </c>
      <c r="I18" s="20">
        <v>663.721</v>
      </c>
      <c r="J18" s="175">
        <v>100</v>
      </c>
    </row>
    <row r="19" spans="2:10" s="178" customFormat="1" ht="51.75" thickBot="1">
      <c r="B19" s="175">
        <v>216014</v>
      </c>
      <c r="C19" s="175">
        <v>6014</v>
      </c>
      <c r="D19" s="179" t="s">
        <v>44</v>
      </c>
      <c r="E19" s="177" t="s">
        <v>51</v>
      </c>
      <c r="F19" s="19" t="s">
        <v>52</v>
      </c>
      <c r="G19" s="17">
        <v>2019</v>
      </c>
      <c r="H19" s="20">
        <v>160</v>
      </c>
      <c r="I19" s="20">
        <v>160</v>
      </c>
      <c r="J19" s="175">
        <v>100</v>
      </c>
    </row>
    <row r="20" spans="2:10" s="178" customFormat="1" ht="39" thickBot="1">
      <c r="B20" s="353">
        <v>216017</v>
      </c>
      <c r="C20" s="353">
        <v>6017</v>
      </c>
      <c r="D20" s="356" t="s">
        <v>44</v>
      </c>
      <c r="E20" s="377" t="s">
        <v>53</v>
      </c>
      <c r="F20" s="19" t="s">
        <v>24</v>
      </c>
      <c r="G20" s="17">
        <v>2019</v>
      </c>
      <c r="H20" s="20">
        <v>802.69100000000003</v>
      </c>
      <c r="I20" s="20">
        <v>129.37799999999999</v>
      </c>
      <c r="J20" s="175">
        <v>100</v>
      </c>
    </row>
    <row r="21" spans="2:10" s="178" customFormat="1" ht="39" thickBot="1">
      <c r="B21" s="355"/>
      <c r="C21" s="355"/>
      <c r="D21" s="358"/>
      <c r="E21" s="378"/>
      <c r="F21" s="19" t="s">
        <v>54</v>
      </c>
      <c r="G21" s="17">
        <v>2019</v>
      </c>
      <c r="H21" s="20">
        <v>629</v>
      </c>
      <c r="I21" s="20">
        <v>629</v>
      </c>
      <c r="J21" s="175">
        <v>100</v>
      </c>
    </row>
    <row r="22" spans="2:10" s="178" customFormat="1" ht="51.75" hidden="1" thickBot="1">
      <c r="B22" s="175">
        <v>216082</v>
      </c>
      <c r="C22" s="175">
        <v>6082</v>
      </c>
      <c r="D22" s="179" t="s">
        <v>55</v>
      </c>
      <c r="E22" s="76" t="s">
        <v>56</v>
      </c>
      <c r="F22" s="21" t="s">
        <v>57</v>
      </c>
      <c r="G22" s="17">
        <v>2019</v>
      </c>
      <c r="H22" s="20">
        <v>100</v>
      </c>
      <c r="I22" s="20">
        <v>100</v>
      </c>
      <c r="J22" s="175">
        <v>100</v>
      </c>
    </row>
    <row r="23" spans="2:10" s="178" customFormat="1" ht="71.25" customHeight="1" thickBot="1">
      <c r="B23" s="353">
        <v>210150</v>
      </c>
      <c r="C23" s="353">
        <v>150</v>
      </c>
      <c r="D23" s="361" t="s">
        <v>58</v>
      </c>
      <c r="E23" s="363" t="s">
        <v>59</v>
      </c>
      <c r="F23" s="176" t="s">
        <v>27</v>
      </c>
      <c r="G23" s="350">
        <v>2019</v>
      </c>
      <c r="H23" s="20">
        <v>211</v>
      </c>
      <c r="I23" s="20">
        <v>211</v>
      </c>
      <c r="J23" s="175">
        <v>100</v>
      </c>
    </row>
    <row r="24" spans="2:10" s="178" customFormat="1" ht="72" hidden="1" customHeight="1" thickBot="1">
      <c r="B24" s="354"/>
      <c r="C24" s="354"/>
      <c r="D24" s="362"/>
      <c r="E24" s="364"/>
      <c r="F24" s="174" t="s">
        <v>60</v>
      </c>
      <c r="G24" s="351"/>
      <c r="H24" s="20">
        <v>80</v>
      </c>
      <c r="I24" s="20">
        <v>80</v>
      </c>
      <c r="J24" s="175">
        <v>100</v>
      </c>
    </row>
    <row r="25" spans="2:10" s="178" customFormat="1" ht="80.25" customHeight="1" thickBot="1">
      <c r="B25" s="202" t="s">
        <v>121</v>
      </c>
      <c r="C25" s="202" t="s">
        <v>122</v>
      </c>
      <c r="D25" s="202" t="s">
        <v>123</v>
      </c>
      <c r="E25" s="183" t="s">
        <v>124</v>
      </c>
      <c r="F25" s="203" t="s">
        <v>247</v>
      </c>
      <c r="G25" s="204">
        <v>2019</v>
      </c>
      <c r="H25" s="205">
        <v>660</v>
      </c>
      <c r="I25" s="206">
        <v>660</v>
      </c>
      <c r="J25" s="207">
        <v>100</v>
      </c>
    </row>
    <row r="26" spans="2:10" s="178" customFormat="1" ht="56.25" customHeight="1" thickBot="1">
      <c r="B26" s="261" t="s">
        <v>267</v>
      </c>
      <c r="C26" s="262" t="s">
        <v>150</v>
      </c>
      <c r="D26" s="261" t="s">
        <v>61</v>
      </c>
      <c r="E26" s="365" t="s">
        <v>322</v>
      </c>
      <c r="F26" s="367" t="s">
        <v>255</v>
      </c>
      <c r="G26" s="369">
        <v>2019</v>
      </c>
      <c r="H26" s="208">
        <v>84.7</v>
      </c>
      <c r="I26" s="209">
        <v>84.7</v>
      </c>
      <c r="J26" s="348">
        <v>100</v>
      </c>
    </row>
    <row r="27" spans="2:10" s="178" customFormat="1" ht="59.25" customHeight="1" thickBot="1">
      <c r="B27" s="263">
        <v>217361</v>
      </c>
      <c r="C27" s="263">
        <v>7363</v>
      </c>
      <c r="D27" s="264" t="s">
        <v>254</v>
      </c>
      <c r="E27" s="366"/>
      <c r="F27" s="368"/>
      <c r="G27" s="370"/>
      <c r="H27" s="265">
        <v>3288.277</v>
      </c>
      <c r="I27" s="266">
        <v>3288.277</v>
      </c>
      <c r="J27" s="349"/>
    </row>
    <row r="28" spans="2:10" s="178" customFormat="1" ht="53.25" customHeight="1" thickBot="1">
      <c r="B28" s="353">
        <v>216011</v>
      </c>
      <c r="C28" s="353">
        <v>6011</v>
      </c>
      <c r="D28" s="356" t="s">
        <v>44</v>
      </c>
      <c r="E28" s="359" t="s">
        <v>25</v>
      </c>
      <c r="F28" s="18" t="s">
        <v>64</v>
      </c>
      <c r="G28" s="350">
        <v>2019</v>
      </c>
      <c r="H28" s="20">
        <v>1000</v>
      </c>
      <c r="I28" s="20">
        <v>688.90300000000002</v>
      </c>
      <c r="J28" s="182">
        <v>100</v>
      </c>
    </row>
    <row r="29" spans="2:10" s="178" customFormat="1" ht="43.5" customHeight="1" thickBot="1">
      <c r="B29" s="354"/>
      <c r="C29" s="354"/>
      <c r="D29" s="357"/>
      <c r="E29" s="359"/>
      <c r="F29" s="267" t="s">
        <v>323</v>
      </c>
      <c r="G29" s="351"/>
      <c r="H29" s="259">
        <v>53.286999999999999</v>
      </c>
      <c r="I29" s="259">
        <v>53.286999999999999</v>
      </c>
      <c r="J29" s="268">
        <v>100</v>
      </c>
    </row>
    <row r="30" spans="2:10" s="178" customFormat="1" ht="53.25" customHeight="1" thickBot="1">
      <c r="B30" s="354"/>
      <c r="C30" s="354"/>
      <c r="D30" s="357"/>
      <c r="E30" s="359"/>
      <c r="F30" s="18" t="s">
        <v>253</v>
      </c>
      <c r="G30" s="351"/>
      <c r="H30" s="180">
        <v>200</v>
      </c>
      <c r="I30" s="180">
        <v>200</v>
      </c>
      <c r="J30" s="181">
        <v>100</v>
      </c>
    </row>
    <row r="31" spans="2:10" s="178" customFormat="1" ht="281.25" thickBot="1">
      <c r="B31" s="355"/>
      <c r="C31" s="355"/>
      <c r="D31" s="358"/>
      <c r="E31" s="360"/>
      <c r="F31" s="16" t="s">
        <v>62</v>
      </c>
      <c r="G31" s="352"/>
      <c r="H31" s="20">
        <f>I31</f>
        <v>2321.4479999999999</v>
      </c>
      <c r="I31" s="20">
        <v>2321.4479999999999</v>
      </c>
      <c r="J31" s="175">
        <v>100</v>
      </c>
    </row>
    <row r="32" spans="2:10" s="25" customFormat="1" ht="16.5" thickBot="1">
      <c r="B32" s="374" t="s">
        <v>6</v>
      </c>
      <c r="C32" s="375"/>
      <c r="D32" s="375"/>
      <c r="E32" s="375"/>
      <c r="F32" s="376"/>
      <c r="G32" s="23"/>
      <c r="H32" s="24">
        <f>H8+H9+H12+H13+H15+H16+H18+H19+H20+H21+H23+H25+H27+H28+H31</f>
        <v>16187.926000000001</v>
      </c>
      <c r="I32" s="24">
        <f>I8+I9+I12+I13+I15+I16+I18+I19+I20+I21+I23+I25+I27+I28+I31</f>
        <v>15182.54</v>
      </c>
      <c r="J32" s="23"/>
    </row>
    <row r="33" spans="3:7" ht="36" customHeight="1">
      <c r="C33" s="22" t="s">
        <v>28</v>
      </c>
      <c r="D33" s="22"/>
      <c r="F33" s="22"/>
      <c r="G33" s="22" t="s">
        <v>29</v>
      </c>
    </row>
  </sheetData>
  <mergeCells count="35">
    <mergeCell ref="H2:I2"/>
    <mergeCell ref="B4:J4"/>
    <mergeCell ref="B7:J7"/>
    <mergeCell ref="B10:B15"/>
    <mergeCell ref="C10:C15"/>
    <mergeCell ref="D10:D15"/>
    <mergeCell ref="E10:E15"/>
    <mergeCell ref="D8:D9"/>
    <mergeCell ref="E8:E9"/>
    <mergeCell ref="F8:F9"/>
    <mergeCell ref="B8:B9"/>
    <mergeCell ref="C8:C9"/>
    <mergeCell ref="E16:E18"/>
    <mergeCell ref="B32:F32"/>
    <mergeCell ref="B20:B21"/>
    <mergeCell ref="C20:C21"/>
    <mergeCell ref="D20:D21"/>
    <mergeCell ref="E20:E21"/>
    <mergeCell ref="B16:B18"/>
    <mergeCell ref="C16:C18"/>
    <mergeCell ref="D16:D18"/>
    <mergeCell ref="J26:J27"/>
    <mergeCell ref="G23:G24"/>
    <mergeCell ref="G28:G31"/>
    <mergeCell ref="B28:B31"/>
    <mergeCell ref="C28:C31"/>
    <mergeCell ref="D28:D31"/>
    <mergeCell ref="E28:E31"/>
    <mergeCell ref="B23:B24"/>
    <mergeCell ref="C23:C24"/>
    <mergeCell ref="D23:D24"/>
    <mergeCell ref="E23:E24"/>
    <mergeCell ref="E26:E27"/>
    <mergeCell ref="F26:F27"/>
    <mergeCell ref="G26:G27"/>
  </mergeCells>
  <pageMargins left="0.39370078740157483" right="0.31496062992125984" top="0.35433070866141736" bottom="0.35433070866141736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E28" sqref="E28"/>
    </sheetView>
  </sheetViews>
  <sheetFormatPr defaultRowHeight="12.75"/>
  <cols>
    <col min="1" max="1" width="9.140625" style="10" customWidth="1"/>
    <col min="2" max="2" width="8.85546875" style="10" customWidth="1"/>
    <col min="3" max="3" width="8.140625" style="210" customWidth="1"/>
    <col min="4" max="4" width="24.42578125" style="10" customWidth="1"/>
    <col min="5" max="5" width="24.5703125" style="10" customWidth="1"/>
    <col min="6" max="6" width="9.85546875" style="10" customWidth="1"/>
    <col min="7" max="8" width="9.7109375" style="10" customWidth="1"/>
    <col min="9" max="9" width="11.42578125" style="10" customWidth="1"/>
    <col min="10" max="10" width="11.28515625" style="10" customWidth="1"/>
    <col min="11" max="256" width="9.140625" style="10"/>
    <col min="257" max="257" width="9.140625" style="10" customWidth="1"/>
    <col min="258" max="258" width="8.85546875" style="10" customWidth="1"/>
    <col min="259" max="259" width="8.140625" style="10" customWidth="1"/>
    <col min="260" max="260" width="24.42578125" style="10" customWidth="1"/>
    <col min="261" max="261" width="24.5703125" style="10" customWidth="1"/>
    <col min="262" max="262" width="9.85546875" style="10" customWidth="1"/>
    <col min="263" max="264" width="9.7109375" style="10" customWidth="1"/>
    <col min="265" max="265" width="11.42578125" style="10" customWidth="1"/>
    <col min="266" max="266" width="11.28515625" style="10" customWidth="1"/>
    <col min="267" max="512" width="9.140625" style="10"/>
    <col min="513" max="513" width="9.140625" style="10" customWidth="1"/>
    <col min="514" max="514" width="8.85546875" style="10" customWidth="1"/>
    <col min="515" max="515" width="8.140625" style="10" customWidth="1"/>
    <col min="516" max="516" width="24.42578125" style="10" customWidth="1"/>
    <col min="517" max="517" width="24.5703125" style="10" customWidth="1"/>
    <col min="518" max="518" width="9.85546875" style="10" customWidth="1"/>
    <col min="519" max="520" width="9.7109375" style="10" customWidth="1"/>
    <col min="521" max="521" width="11.42578125" style="10" customWidth="1"/>
    <col min="522" max="522" width="11.28515625" style="10" customWidth="1"/>
    <col min="523" max="768" width="9.140625" style="10"/>
    <col min="769" max="769" width="9.140625" style="10" customWidth="1"/>
    <col min="770" max="770" width="8.85546875" style="10" customWidth="1"/>
    <col min="771" max="771" width="8.140625" style="10" customWidth="1"/>
    <col min="772" max="772" width="24.42578125" style="10" customWidth="1"/>
    <col min="773" max="773" width="24.5703125" style="10" customWidth="1"/>
    <col min="774" max="774" width="9.85546875" style="10" customWidth="1"/>
    <col min="775" max="776" width="9.7109375" style="10" customWidth="1"/>
    <col min="777" max="777" width="11.42578125" style="10" customWidth="1"/>
    <col min="778" max="778" width="11.28515625" style="10" customWidth="1"/>
    <col min="779" max="1024" width="9.140625" style="10"/>
    <col min="1025" max="1025" width="9.140625" style="10" customWidth="1"/>
    <col min="1026" max="1026" width="8.85546875" style="10" customWidth="1"/>
    <col min="1027" max="1027" width="8.140625" style="10" customWidth="1"/>
    <col min="1028" max="1028" width="24.42578125" style="10" customWidth="1"/>
    <col min="1029" max="1029" width="24.5703125" style="10" customWidth="1"/>
    <col min="1030" max="1030" width="9.85546875" style="10" customWidth="1"/>
    <col min="1031" max="1032" width="9.7109375" style="10" customWidth="1"/>
    <col min="1033" max="1033" width="11.42578125" style="10" customWidth="1"/>
    <col min="1034" max="1034" width="11.28515625" style="10" customWidth="1"/>
    <col min="1035" max="1280" width="9.140625" style="10"/>
    <col min="1281" max="1281" width="9.140625" style="10" customWidth="1"/>
    <col min="1282" max="1282" width="8.85546875" style="10" customWidth="1"/>
    <col min="1283" max="1283" width="8.140625" style="10" customWidth="1"/>
    <col min="1284" max="1284" width="24.42578125" style="10" customWidth="1"/>
    <col min="1285" max="1285" width="24.5703125" style="10" customWidth="1"/>
    <col min="1286" max="1286" width="9.85546875" style="10" customWidth="1"/>
    <col min="1287" max="1288" width="9.7109375" style="10" customWidth="1"/>
    <col min="1289" max="1289" width="11.42578125" style="10" customWidth="1"/>
    <col min="1290" max="1290" width="11.28515625" style="10" customWidth="1"/>
    <col min="1291" max="1536" width="9.140625" style="10"/>
    <col min="1537" max="1537" width="9.140625" style="10" customWidth="1"/>
    <col min="1538" max="1538" width="8.85546875" style="10" customWidth="1"/>
    <col min="1539" max="1539" width="8.140625" style="10" customWidth="1"/>
    <col min="1540" max="1540" width="24.42578125" style="10" customWidth="1"/>
    <col min="1541" max="1541" width="24.5703125" style="10" customWidth="1"/>
    <col min="1542" max="1542" width="9.85546875" style="10" customWidth="1"/>
    <col min="1543" max="1544" width="9.7109375" style="10" customWidth="1"/>
    <col min="1545" max="1545" width="11.42578125" style="10" customWidth="1"/>
    <col min="1546" max="1546" width="11.28515625" style="10" customWidth="1"/>
    <col min="1547" max="1792" width="9.140625" style="10"/>
    <col min="1793" max="1793" width="9.140625" style="10" customWidth="1"/>
    <col min="1794" max="1794" width="8.85546875" style="10" customWidth="1"/>
    <col min="1795" max="1795" width="8.140625" style="10" customWidth="1"/>
    <col min="1796" max="1796" width="24.42578125" style="10" customWidth="1"/>
    <col min="1797" max="1797" width="24.5703125" style="10" customWidth="1"/>
    <col min="1798" max="1798" width="9.85546875" style="10" customWidth="1"/>
    <col min="1799" max="1800" width="9.7109375" style="10" customWidth="1"/>
    <col min="1801" max="1801" width="11.42578125" style="10" customWidth="1"/>
    <col min="1802" max="1802" width="11.28515625" style="10" customWidth="1"/>
    <col min="1803" max="2048" width="9.140625" style="10"/>
    <col min="2049" max="2049" width="9.140625" style="10" customWidth="1"/>
    <col min="2050" max="2050" width="8.85546875" style="10" customWidth="1"/>
    <col min="2051" max="2051" width="8.140625" style="10" customWidth="1"/>
    <col min="2052" max="2052" width="24.42578125" style="10" customWidth="1"/>
    <col min="2053" max="2053" width="24.5703125" style="10" customWidth="1"/>
    <col min="2054" max="2054" width="9.85546875" style="10" customWidth="1"/>
    <col min="2055" max="2056" width="9.7109375" style="10" customWidth="1"/>
    <col min="2057" max="2057" width="11.42578125" style="10" customWidth="1"/>
    <col min="2058" max="2058" width="11.28515625" style="10" customWidth="1"/>
    <col min="2059" max="2304" width="9.140625" style="10"/>
    <col min="2305" max="2305" width="9.140625" style="10" customWidth="1"/>
    <col min="2306" max="2306" width="8.85546875" style="10" customWidth="1"/>
    <col min="2307" max="2307" width="8.140625" style="10" customWidth="1"/>
    <col min="2308" max="2308" width="24.42578125" style="10" customWidth="1"/>
    <col min="2309" max="2309" width="24.5703125" style="10" customWidth="1"/>
    <col min="2310" max="2310" width="9.85546875" style="10" customWidth="1"/>
    <col min="2311" max="2312" width="9.7109375" style="10" customWidth="1"/>
    <col min="2313" max="2313" width="11.42578125" style="10" customWidth="1"/>
    <col min="2314" max="2314" width="11.28515625" style="10" customWidth="1"/>
    <col min="2315" max="2560" width="9.140625" style="10"/>
    <col min="2561" max="2561" width="9.140625" style="10" customWidth="1"/>
    <col min="2562" max="2562" width="8.85546875" style="10" customWidth="1"/>
    <col min="2563" max="2563" width="8.140625" style="10" customWidth="1"/>
    <col min="2564" max="2564" width="24.42578125" style="10" customWidth="1"/>
    <col min="2565" max="2565" width="24.5703125" style="10" customWidth="1"/>
    <col min="2566" max="2566" width="9.85546875" style="10" customWidth="1"/>
    <col min="2567" max="2568" width="9.7109375" style="10" customWidth="1"/>
    <col min="2569" max="2569" width="11.42578125" style="10" customWidth="1"/>
    <col min="2570" max="2570" width="11.28515625" style="10" customWidth="1"/>
    <col min="2571" max="2816" width="9.140625" style="10"/>
    <col min="2817" max="2817" width="9.140625" style="10" customWidth="1"/>
    <col min="2818" max="2818" width="8.85546875" style="10" customWidth="1"/>
    <col min="2819" max="2819" width="8.140625" style="10" customWidth="1"/>
    <col min="2820" max="2820" width="24.42578125" style="10" customWidth="1"/>
    <col min="2821" max="2821" width="24.5703125" style="10" customWidth="1"/>
    <col min="2822" max="2822" width="9.85546875" style="10" customWidth="1"/>
    <col min="2823" max="2824" width="9.7109375" style="10" customWidth="1"/>
    <col min="2825" max="2825" width="11.42578125" style="10" customWidth="1"/>
    <col min="2826" max="2826" width="11.28515625" style="10" customWidth="1"/>
    <col min="2827" max="3072" width="9.140625" style="10"/>
    <col min="3073" max="3073" width="9.140625" style="10" customWidth="1"/>
    <col min="3074" max="3074" width="8.85546875" style="10" customWidth="1"/>
    <col min="3075" max="3075" width="8.140625" style="10" customWidth="1"/>
    <col min="3076" max="3076" width="24.42578125" style="10" customWidth="1"/>
    <col min="3077" max="3077" width="24.5703125" style="10" customWidth="1"/>
    <col min="3078" max="3078" width="9.85546875" style="10" customWidth="1"/>
    <col min="3079" max="3080" width="9.7109375" style="10" customWidth="1"/>
    <col min="3081" max="3081" width="11.42578125" style="10" customWidth="1"/>
    <col min="3082" max="3082" width="11.28515625" style="10" customWidth="1"/>
    <col min="3083" max="3328" width="9.140625" style="10"/>
    <col min="3329" max="3329" width="9.140625" style="10" customWidth="1"/>
    <col min="3330" max="3330" width="8.85546875" style="10" customWidth="1"/>
    <col min="3331" max="3331" width="8.140625" style="10" customWidth="1"/>
    <col min="3332" max="3332" width="24.42578125" style="10" customWidth="1"/>
    <col min="3333" max="3333" width="24.5703125" style="10" customWidth="1"/>
    <col min="3334" max="3334" width="9.85546875" style="10" customWidth="1"/>
    <col min="3335" max="3336" width="9.7109375" style="10" customWidth="1"/>
    <col min="3337" max="3337" width="11.42578125" style="10" customWidth="1"/>
    <col min="3338" max="3338" width="11.28515625" style="10" customWidth="1"/>
    <col min="3339" max="3584" width="9.140625" style="10"/>
    <col min="3585" max="3585" width="9.140625" style="10" customWidth="1"/>
    <col min="3586" max="3586" width="8.85546875" style="10" customWidth="1"/>
    <col min="3587" max="3587" width="8.140625" style="10" customWidth="1"/>
    <col min="3588" max="3588" width="24.42578125" style="10" customWidth="1"/>
    <col min="3589" max="3589" width="24.5703125" style="10" customWidth="1"/>
    <col min="3590" max="3590" width="9.85546875" style="10" customWidth="1"/>
    <col min="3591" max="3592" width="9.7109375" style="10" customWidth="1"/>
    <col min="3593" max="3593" width="11.42578125" style="10" customWidth="1"/>
    <col min="3594" max="3594" width="11.28515625" style="10" customWidth="1"/>
    <col min="3595" max="3840" width="9.140625" style="10"/>
    <col min="3841" max="3841" width="9.140625" style="10" customWidth="1"/>
    <col min="3842" max="3842" width="8.85546875" style="10" customWidth="1"/>
    <col min="3843" max="3843" width="8.140625" style="10" customWidth="1"/>
    <col min="3844" max="3844" width="24.42578125" style="10" customWidth="1"/>
    <col min="3845" max="3845" width="24.5703125" style="10" customWidth="1"/>
    <col min="3846" max="3846" width="9.85546875" style="10" customWidth="1"/>
    <col min="3847" max="3848" width="9.7109375" style="10" customWidth="1"/>
    <col min="3849" max="3849" width="11.42578125" style="10" customWidth="1"/>
    <col min="3850" max="3850" width="11.28515625" style="10" customWidth="1"/>
    <col min="3851" max="4096" width="9.140625" style="10"/>
    <col min="4097" max="4097" width="9.140625" style="10" customWidth="1"/>
    <col min="4098" max="4098" width="8.85546875" style="10" customWidth="1"/>
    <col min="4099" max="4099" width="8.140625" style="10" customWidth="1"/>
    <col min="4100" max="4100" width="24.42578125" style="10" customWidth="1"/>
    <col min="4101" max="4101" width="24.5703125" style="10" customWidth="1"/>
    <col min="4102" max="4102" width="9.85546875" style="10" customWidth="1"/>
    <col min="4103" max="4104" width="9.7109375" style="10" customWidth="1"/>
    <col min="4105" max="4105" width="11.42578125" style="10" customWidth="1"/>
    <col min="4106" max="4106" width="11.28515625" style="10" customWidth="1"/>
    <col min="4107" max="4352" width="9.140625" style="10"/>
    <col min="4353" max="4353" width="9.140625" style="10" customWidth="1"/>
    <col min="4354" max="4354" width="8.85546875" style="10" customWidth="1"/>
    <col min="4355" max="4355" width="8.140625" style="10" customWidth="1"/>
    <col min="4356" max="4356" width="24.42578125" style="10" customWidth="1"/>
    <col min="4357" max="4357" width="24.5703125" style="10" customWidth="1"/>
    <col min="4358" max="4358" width="9.85546875" style="10" customWidth="1"/>
    <col min="4359" max="4360" width="9.7109375" style="10" customWidth="1"/>
    <col min="4361" max="4361" width="11.42578125" style="10" customWidth="1"/>
    <col min="4362" max="4362" width="11.28515625" style="10" customWidth="1"/>
    <col min="4363" max="4608" width="9.140625" style="10"/>
    <col min="4609" max="4609" width="9.140625" style="10" customWidth="1"/>
    <col min="4610" max="4610" width="8.85546875" style="10" customWidth="1"/>
    <col min="4611" max="4611" width="8.140625" style="10" customWidth="1"/>
    <col min="4612" max="4612" width="24.42578125" style="10" customWidth="1"/>
    <col min="4613" max="4613" width="24.5703125" style="10" customWidth="1"/>
    <col min="4614" max="4614" width="9.85546875" style="10" customWidth="1"/>
    <col min="4615" max="4616" width="9.7109375" style="10" customWidth="1"/>
    <col min="4617" max="4617" width="11.42578125" style="10" customWidth="1"/>
    <col min="4618" max="4618" width="11.28515625" style="10" customWidth="1"/>
    <col min="4619" max="4864" width="9.140625" style="10"/>
    <col min="4865" max="4865" width="9.140625" style="10" customWidth="1"/>
    <col min="4866" max="4866" width="8.85546875" style="10" customWidth="1"/>
    <col min="4867" max="4867" width="8.140625" style="10" customWidth="1"/>
    <col min="4868" max="4868" width="24.42578125" style="10" customWidth="1"/>
    <col min="4869" max="4869" width="24.5703125" style="10" customWidth="1"/>
    <col min="4870" max="4870" width="9.85546875" style="10" customWidth="1"/>
    <col min="4871" max="4872" width="9.7109375" style="10" customWidth="1"/>
    <col min="4873" max="4873" width="11.42578125" style="10" customWidth="1"/>
    <col min="4874" max="4874" width="11.28515625" style="10" customWidth="1"/>
    <col min="4875" max="5120" width="9.140625" style="10"/>
    <col min="5121" max="5121" width="9.140625" style="10" customWidth="1"/>
    <col min="5122" max="5122" width="8.85546875" style="10" customWidth="1"/>
    <col min="5123" max="5123" width="8.140625" style="10" customWidth="1"/>
    <col min="5124" max="5124" width="24.42578125" style="10" customWidth="1"/>
    <col min="5125" max="5125" width="24.5703125" style="10" customWidth="1"/>
    <col min="5126" max="5126" width="9.85546875" style="10" customWidth="1"/>
    <col min="5127" max="5128" width="9.7109375" style="10" customWidth="1"/>
    <col min="5129" max="5129" width="11.42578125" style="10" customWidth="1"/>
    <col min="5130" max="5130" width="11.28515625" style="10" customWidth="1"/>
    <col min="5131" max="5376" width="9.140625" style="10"/>
    <col min="5377" max="5377" width="9.140625" style="10" customWidth="1"/>
    <col min="5378" max="5378" width="8.85546875" style="10" customWidth="1"/>
    <col min="5379" max="5379" width="8.140625" style="10" customWidth="1"/>
    <col min="5380" max="5380" width="24.42578125" style="10" customWidth="1"/>
    <col min="5381" max="5381" width="24.5703125" style="10" customWidth="1"/>
    <col min="5382" max="5382" width="9.85546875" style="10" customWidth="1"/>
    <col min="5383" max="5384" width="9.7109375" style="10" customWidth="1"/>
    <col min="5385" max="5385" width="11.42578125" style="10" customWidth="1"/>
    <col min="5386" max="5386" width="11.28515625" style="10" customWidth="1"/>
    <col min="5387" max="5632" width="9.140625" style="10"/>
    <col min="5633" max="5633" width="9.140625" style="10" customWidth="1"/>
    <col min="5634" max="5634" width="8.85546875" style="10" customWidth="1"/>
    <col min="5635" max="5635" width="8.140625" style="10" customWidth="1"/>
    <col min="5636" max="5636" width="24.42578125" style="10" customWidth="1"/>
    <col min="5637" max="5637" width="24.5703125" style="10" customWidth="1"/>
    <col min="5638" max="5638" width="9.85546875" style="10" customWidth="1"/>
    <col min="5639" max="5640" width="9.7109375" style="10" customWidth="1"/>
    <col min="5641" max="5641" width="11.42578125" style="10" customWidth="1"/>
    <col min="5642" max="5642" width="11.28515625" style="10" customWidth="1"/>
    <col min="5643" max="5888" width="9.140625" style="10"/>
    <col min="5889" max="5889" width="9.140625" style="10" customWidth="1"/>
    <col min="5890" max="5890" width="8.85546875" style="10" customWidth="1"/>
    <col min="5891" max="5891" width="8.140625" style="10" customWidth="1"/>
    <col min="5892" max="5892" width="24.42578125" style="10" customWidth="1"/>
    <col min="5893" max="5893" width="24.5703125" style="10" customWidth="1"/>
    <col min="5894" max="5894" width="9.85546875" style="10" customWidth="1"/>
    <col min="5895" max="5896" width="9.7109375" style="10" customWidth="1"/>
    <col min="5897" max="5897" width="11.42578125" style="10" customWidth="1"/>
    <col min="5898" max="5898" width="11.28515625" style="10" customWidth="1"/>
    <col min="5899" max="6144" width="9.140625" style="10"/>
    <col min="6145" max="6145" width="9.140625" style="10" customWidth="1"/>
    <col min="6146" max="6146" width="8.85546875" style="10" customWidth="1"/>
    <col min="6147" max="6147" width="8.140625" style="10" customWidth="1"/>
    <col min="6148" max="6148" width="24.42578125" style="10" customWidth="1"/>
    <col min="6149" max="6149" width="24.5703125" style="10" customWidth="1"/>
    <col min="6150" max="6150" width="9.85546875" style="10" customWidth="1"/>
    <col min="6151" max="6152" width="9.7109375" style="10" customWidth="1"/>
    <col min="6153" max="6153" width="11.42578125" style="10" customWidth="1"/>
    <col min="6154" max="6154" width="11.28515625" style="10" customWidth="1"/>
    <col min="6155" max="6400" width="9.140625" style="10"/>
    <col min="6401" max="6401" width="9.140625" style="10" customWidth="1"/>
    <col min="6402" max="6402" width="8.85546875" style="10" customWidth="1"/>
    <col min="6403" max="6403" width="8.140625" style="10" customWidth="1"/>
    <col min="6404" max="6404" width="24.42578125" style="10" customWidth="1"/>
    <col min="6405" max="6405" width="24.5703125" style="10" customWidth="1"/>
    <col min="6406" max="6406" width="9.85546875" style="10" customWidth="1"/>
    <col min="6407" max="6408" width="9.7109375" style="10" customWidth="1"/>
    <col min="6409" max="6409" width="11.42578125" style="10" customWidth="1"/>
    <col min="6410" max="6410" width="11.28515625" style="10" customWidth="1"/>
    <col min="6411" max="6656" width="9.140625" style="10"/>
    <col min="6657" max="6657" width="9.140625" style="10" customWidth="1"/>
    <col min="6658" max="6658" width="8.85546875" style="10" customWidth="1"/>
    <col min="6659" max="6659" width="8.140625" style="10" customWidth="1"/>
    <col min="6660" max="6660" width="24.42578125" style="10" customWidth="1"/>
    <col min="6661" max="6661" width="24.5703125" style="10" customWidth="1"/>
    <col min="6662" max="6662" width="9.85546875" style="10" customWidth="1"/>
    <col min="6663" max="6664" width="9.7109375" style="10" customWidth="1"/>
    <col min="6665" max="6665" width="11.42578125" style="10" customWidth="1"/>
    <col min="6666" max="6666" width="11.28515625" style="10" customWidth="1"/>
    <col min="6667" max="6912" width="9.140625" style="10"/>
    <col min="6913" max="6913" width="9.140625" style="10" customWidth="1"/>
    <col min="6914" max="6914" width="8.85546875" style="10" customWidth="1"/>
    <col min="6915" max="6915" width="8.140625" style="10" customWidth="1"/>
    <col min="6916" max="6916" width="24.42578125" style="10" customWidth="1"/>
    <col min="6917" max="6917" width="24.5703125" style="10" customWidth="1"/>
    <col min="6918" max="6918" width="9.85546875" style="10" customWidth="1"/>
    <col min="6919" max="6920" width="9.7109375" style="10" customWidth="1"/>
    <col min="6921" max="6921" width="11.42578125" style="10" customWidth="1"/>
    <col min="6922" max="6922" width="11.28515625" style="10" customWidth="1"/>
    <col min="6923" max="7168" width="9.140625" style="10"/>
    <col min="7169" max="7169" width="9.140625" style="10" customWidth="1"/>
    <col min="7170" max="7170" width="8.85546875" style="10" customWidth="1"/>
    <col min="7171" max="7171" width="8.140625" style="10" customWidth="1"/>
    <col min="7172" max="7172" width="24.42578125" style="10" customWidth="1"/>
    <col min="7173" max="7173" width="24.5703125" style="10" customWidth="1"/>
    <col min="7174" max="7174" width="9.85546875" style="10" customWidth="1"/>
    <col min="7175" max="7176" width="9.7109375" style="10" customWidth="1"/>
    <col min="7177" max="7177" width="11.42578125" style="10" customWidth="1"/>
    <col min="7178" max="7178" width="11.28515625" style="10" customWidth="1"/>
    <col min="7179" max="7424" width="9.140625" style="10"/>
    <col min="7425" max="7425" width="9.140625" style="10" customWidth="1"/>
    <col min="7426" max="7426" width="8.85546875" style="10" customWidth="1"/>
    <col min="7427" max="7427" width="8.140625" style="10" customWidth="1"/>
    <col min="7428" max="7428" width="24.42578125" style="10" customWidth="1"/>
    <col min="7429" max="7429" width="24.5703125" style="10" customWidth="1"/>
    <col min="7430" max="7430" width="9.85546875" style="10" customWidth="1"/>
    <col min="7431" max="7432" width="9.7109375" style="10" customWidth="1"/>
    <col min="7433" max="7433" width="11.42578125" style="10" customWidth="1"/>
    <col min="7434" max="7434" width="11.28515625" style="10" customWidth="1"/>
    <col min="7435" max="7680" width="9.140625" style="10"/>
    <col min="7681" max="7681" width="9.140625" style="10" customWidth="1"/>
    <col min="7682" max="7682" width="8.85546875" style="10" customWidth="1"/>
    <col min="7683" max="7683" width="8.140625" style="10" customWidth="1"/>
    <col min="7684" max="7684" width="24.42578125" style="10" customWidth="1"/>
    <col min="7685" max="7685" width="24.5703125" style="10" customWidth="1"/>
    <col min="7686" max="7686" width="9.85546875" style="10" customWidth="1"/>
    <col min="7687" max="7688" width="9.7109375" style="10" customWidth="1"/>
    <col min="7689" max="7689" width="11.42578125" style="10" customWidth="1"/>
    <col min="7690" max="7690" width="11.28515625" style="10" customWidth="1"/>
    <col min="7691" max="7936" width="9.140625" style="10"/>
    <col min="7937" max="7937" width="9.140625" style="10" customWidth="1"/>
    <col min="7938" max="7938" width="8.85546875" style="10" customWidth="1"/>
    <col min="7939" max="7939" width="8.140625" style="10" customWidth="1"/>
    <col min="7940" max="7940" width="24.42578125" style="10" customWidth="1"/>
    <col min="7941" max="7941" width="24.5703125" style="10" customWidth="1"/>
    <col min="7942" max="7942" width="9.85546875" style="10" customWidth="1"/>
    <col min="7943" max="7944" width="9.7109375" style="10" customWidth="1"/>
    <col min="7945" max="7945" width="11.42578125" style="10" customWidth="1"/>
    <col min="7946" max="7946" width="11.28515625" style="10" customWidth="1"/>
    <col min="7947" max="8192" width="9.140625" style="10"/>
    <col min="8193" max="8193" width="9.140625" style="10" customWidth="1"/>
    <col min="8194" max="8194" width="8.85546875" style="10" customWidth="1"/>
    <col min="8195" max="8195" width="8.140625" style="10" customWidth="1"/>
    <col min="8196" max="8196" width="24.42578125" style="10" customWidth="1"/>
    <col min="8197" max="8197" width="24.5703125" style="10" customWidth="1"/>
    <col min="8198" max="8198" width="9.85546875" style="10" customWidth="1"/>
    <col min="8199" max="8200" width="9.7109375" style="10" customWidth="1"/>
    <col min="8201" max="8201" width="11.42578125" style="10" customWidth="1"/>
    <col min="8202" max="8202" width="11.28515625" style="10" customWidth="1"/>
    <col min="8203" max="8448" width="9.140625" style="10"/>
    <col min="8449" max="8449" width="9.140625" style="10" customWidth="1"/>
    <col min="8450" max="8450" width="8.85546875" style="10" customWidth="1"/>
    <col min="8451" max="8451" width="8.140625" style="10" customWidth="1"/>
    <col min="8452" max="8452" width="24.42578125" style="10" customWidth="1"/>
    <col min="8453" max="8453" width="24.5703125" style="10" customWidth="1"/>
    <col min="8454" max="8454" width="9.85546875" style="10" customWidth="1"/>
    <col min="8455" max="8456" width="9.7109375" style="10" customWidth="1"/>
    <col min="8457" max="8457" width="11.42578125" style="10" customWidth="1"/>
    <col min="8458" max="8458" width="11.28515625" style="10" customWidth="1"/>
    <col min="8459" max="8704" width="9.140625" style="10"/>
    <col min="8705" max="8705" width="9.140625" style="10" customWidth="1"/>
    <col min="8706" max="8706" width="8.85546875" style="10" customWidth="1"/>
    <col min="8707" max="8707" width="8.140625" style="10" customWidth="1"/>
    <col min="8708" max="8708" width="24.42578125" style="10" customWidth="1"/>
    <col min="8709" max="8709" width="24.5703125" style="10" customWidth="1"/>
    <col min="8710" max="8710" width="9.85546875" style="10" customWidth="1"/>
    <col min="8711" max="8712" width="9.7109375" style="10" customWidth="1"/>
    <col min="8713" max="8713" width="11.42578125" style="10" customWidth="1"/>
    <col min="8714" max="8714" width="11.28515625" style="10" customWidth="1"/>
    <col min="8715" max="8960" width="9.140625" style="10"/>
    <col min="8961" max="8961" width="9.140625" style="10" customWidth="1"/>
    <col min="8962" max="8962" width="8.85546875" style="10" customWidth="1"/>
    <col min="8963" max="8963" width="8.140625" style="10" customWidth="1"/>
    <col min="8964" max="8964" width="24.42578125" style="10" customWidth="1"/>
    <col min="8965" max="8965" width="24.5703125" style="10" customWidth="1"/>
    <col min="8966" max="8966" width="9.85546875" style="10" customWidth="1"/>
    <col min="8967" max="8968" width="9.7109375" style="10" customWidth="1"/>
    <col min="8969" max="8969" width="11.42578125" style="10" customWidth="1"/>
    <col min="8970" max="8970" width="11.28515625" style="10" customWidth="1"/>
    <col min="8971" max="9216" width="9.140625" style="10"/>
    <col min="9217" max="9217" width="9.140625" style="10" customWidth="1"/>
    <col min="9218" max="9218" width="8.85546875" style="10" customWidth="1"/>
    <col min="9219" max="9219" width="8.140625" style="10" customWidth="1"/>
    <col min="9220" max="9220" width="24.42578125" style="10" customWidth="1"/>
    <col min="9221" max="9221" width="24.5703125" style="10" customWidth="1"/>
    <col min="9222" max="9222" width="9.85546875" style="10" customWidth="1"/>
    <col min="9223" max="9224" width="9.7109375" style="10" customWidth="1"/>
    <col min="9225" max="9225" width="11.42578125" style="10" customWidth="1"/>
    <col min="9226" max="9226" width="11.28515625" style="10" customWidth="1"/>
    <col min="9227" max="9472" width="9.140625" style="10"/>
    <col min="9473" max="9473" width="9.140625" style="10" customWidth="1"/>
    <col min="9474" max="9474" width="8.85546875" style="10" customWidth="1"/>
    <col min="9475" max="9475" width="8.140625" style="10" customWidth="1"/>
    <col min="9476" max="9476" width="24.42578125" style="10" customWidth="1"/>
    <col min="9477" max="9477" width="24.5703125" style="10" customWidth="1"/>
    <col min="9478" max="9478" width="9.85546875" style="10" customWidth="1"/>
    <col min="9479" max="9480" width="9.7109375" style="10" customWidth="1"/>
    <col min="9481" max="9481" width="11.42578125" style="10" customWidth="1"/>
    <col min="9482" max="9482" width="11.28515625" style="10" customWidth="1"/>
    <col min="9483" max="9728" width="9.140625" style="10"/>
    <col min="9729" max="9729" width="9.140625" style="10" customWidth="1"/>
    <col min="9730" max="9730" width="8.85546875" style="10" customWidth="1"/>
    <col min="9731" max="9731" width="8.140625" style="10" customWidth="1"/>
    <col min="9732" max="9732" width="24.42578125" style="10" customWidth="1"/>
    <col min="9733" max="9733" width="24.5703125" style="10" customWidth="1"/>
    <col min="9734" max="9734" width="9.85546875" style="10" customWidth="1"/>
    <col min="9735" max="9736" width="9.7109375" style="10" customWidth="1"/>
    <col min="9737" max="9737" width="11.42578125" style="10" customWidth="1"/>
    <col min="9738" max="9738" width="11.28515625" style="10" customWidth="1"/>
    <col min="9739" max="9984" width="9.140625" style="10"/>
    <col min="9985" max="9985" width="9.140625" style="10" customWidth="1"/>
    <col min="9986" max="9986" width="8.85546875" style="10" customWidth="1"/>
    <col min="9987" max="9987" width="8.140625" style="10" customWidth="1"/>
    <col min="9988" max="9988" width="24.42578125" style="10" customWidth="1"/>
    <col min="9989" max="9989" width="24.5703125" style="10" customWidth="1"/>
    <col min="9990" max="9990" width="9.85546875" style="10" customWidth="1"/>
    <col min="9991" max="9992" width="9.7109375" style="10" customWidth="1"/>
    <col min="9993" max="9993" width="11.42578125" style="10" customWidth="1"/>
    <col min="9994" max="9994" width="11.28515625" style="10" customWidth="1"/>
    <col min="9995" max="10240" width="9.140625" style="10"/>
    <col min="10241" max="10241" width="9.140625" style="10" customWidth="1"/>
    <col min="10242" max="10242" width="8.85546875" style="10" customWidth="1"/>
    <col min="10243" max="10243" width="8.140625" style="10" customWidth="1"/>
    <col min="10244" max="10244" width="24.42578125" style="10" customWidth="1"/>
    <col min="10245" max="10245" width="24.5703125" style="10" customWidth="1"/>
    <col min="10246" max="10246" width="9.85546875" style="10" customWidth="1"/>
    <col min="10247" max="10248" width="9.7109375" style="10" customWidth="1"/>
    <col min="10249" max="10249" width="11.42578125" style="10" customWidth="1"/>
    <col min="10250" max="10250" width="11.28515625" style="10" customWidth="1"/>
    <col min="10251" max="10496" width="9.140625" style="10"/>
    <col min="10497" max="10497" width="9.140625" style="10" customWidth="1"/>
    <col min="10498" max="10498" width="8.85546875" style="10" customWidth="1"/>
    <col min="10499" max="10499" width="8.140625" style="10" customWidth="1"/>
    <col min="10500" max="10500" width="24.42578125" style="10" customWidth="1"/>
    <col min="10501" max="10501" width="24.5703125" style="10" customWidth="1"/>
    <col min="10502" max="10502" width="9.85546875" style="10" customWidth="1"/>
    <col min="10503" max="10504" width="9.7109375" style="10" customWidth="1"/>
    <col min="10505" max="10505" width="11.42578125" style="10" customWidth="1"/>
    <col min="10506" max="10506" width="11.28515625" style="10" customWidth="1"/>
    <col min="10507" max="10752" width="9.140625" style="10"/>
    <col min="10753" max="10753" width="9.140625" style="10" customWidth="1"/>
    <col min="10754" max="10754" width="8.85546875" style="10" customWidth="1"/>
    <col min="10755" max="10755" width="8.140625" style="10" customWidth="1"/>
    <col min="10756" max="10756" width="24.42578125" style="10" customWidth="1"/>
    <col min="10757" max="10757" width="24.5703125" style="10" customWidth="1"/>
    <col min="10758" max="10758" width="9.85546875" style="10" customWidth="1"/>
    <col min="10759" max="10760" width="9.7109375" style="10" customWidth="1"/>
    <col min="10761" max="10761" width="11.42578125" style="10" customWidth="1"/>
    <col min="10762" max="10762" width="11.28515625" style="10" customWidth="1"/>
    <col min="10763" max="11008" width="9.140625" style="10"/>
    <col min="11009" max="11009" width="9.140625" style="10" customWidth="1"/>
    <col min="11010" max="11010" width="8.85546875" style="10" customWidth="1"/>
    <col min="11011" max="11011" width="8.140625" style="10" customWidth="1"/>
    <col min="11012" max="11012" width="24.42578125" style="10" customWidth="1"/>
    <col min="11013" max="11013" width="24.5703125" style="10" customWidth="1"/>
    <col min="11014" max="11014" width="9.85546875" style="10" customWidth="1"/>
    <col min="11015" max="11016" width="9.7109375" style="10" customWidth="1"/>
    <col min="11017" max="11017" width="11.42578125" style="10" customWidth="1"/>
    <col min="11018" max="11018" width="11.28515625" style="10" customWidth="1"/>
    <col min="11019" max="11264" width="9.140625" style="10"/>
    <col min="11265" max="11265" width="9.140625" style="10" customWidth="1"/>
    <col min="11266" max="11266" width="8.85546875" style="10" customWidth="1"/>
    <col min="11267" max="11267" width="8.140625" style="10" customWidth="1"/>
    <col min="11268" max="11268" width="24.42578125" style="10" customWidth="1"/>
    <col min="11269" max="11269" width="24.5703125" style="10" customWidth="1"/>
    <col min="11270" max="11270" width="9.85546875" style="10" customWidth="1"/>
    <col min="11271" max="11272" width="9.7109375" style="10" customWidth="1"/>
    <col min="11273" max="11273" width="11.42578125" style="10" customWidth="1"/>
    <col min="11274" max="11274" width="11.28515625" style="10" customWidth="1"/>
    <col min="11275" max="11520" width="9.140625" style="10"/>
    <col min="11521" max="11521" width="9.140625" style="10" customWidth="1"/>
    <col min="11522" max="11522" width="8.85546875" style="10" customWidth="1"/>
    <col min="11523" max="11523" width="8.140625" style="10" customWidth="1"/>
    <col min="11524" max="11524" width="24.42578125" style="10" customWidth="1"/>
    <col min="11525" max="11525" width="24.5703125" style="10" customWidth="1"/>
    <col min="11526" max="11526" width="9.85546875" style="10" customWidth="1"/>
    <col min="11527" max="11528" width="9.7109375" style="10" customWidth="1"/>
    <col min="11529" max="11529" width="11.42578125" style="10" customWidth="1"/>
    <col min="11530" max="11530" width="11.28515625" style="10" customWidth="1"/>
    <col min="11531" max="11776" width="9.140625" style="10"/>
    <col min="11777" max="11777" width="9.140625" style="10" customWidth="1"/>
    <col min="11778" max="11778" width="8.85546875" style="10" customWidth="1"/>
    <col min="11779" max="11779" width="8.140625" style="10" customWidth="1"/>
    <col min="11780" max="11780" width="24.42578125" style="10" customWidth="1"/>
    <col min="11781" max="11781" width="24.5703125" style="10" customWidth="1"/>
    <col min="11782" max="11782" width="9.85546875" style="10" customWidth="1"/>
    <col min="11783" max="11784" width="9.7109375" style="10" customWidth="1"/>
    <col min="11785" max="11785" width="11.42578125" style="10" customWidth="1"/>
    <col min="11786" max="11786" width="11.28515625" style="10" customWidth="1"/>
    <col min="11787" max="12032" width="9.140625" style="10"/>
    <col min="12033" max="12033" width="9.140625" style="10" customWidth="1"/>
    <col min="12034" max="12034" width="8.85546875" style="10" customWidth="1"/>
    <col min="12035" max="12035" width="8.140625" style="10" customWidth="1"/>
    <col min="12036" max="12036" width="24.42578125" style="10" customWidth="1"/>
    <col min="12037" max="12037" width="24.5703125" style="10" customWidth="1"/>
    <col min="12038" max="12038" width="9.85546875" style="10" customWidth="1"/>
    <col min="12039" max="12040" width="9.7109375" style="10" customWidth="1"/>
    <col min="12041" max="12041" width="11.42578125" style="10" customWidth="1"/>
    <col min="12042" max="12042" width="11.28515625" style="10" customWidth="1"/>
    <col min="12043" max="12288" width="9.140625" style="10"/>
    <col min="12289" max="12289" width="9.140625" style="10" customWidth="1"/>
    <col min="12290" max="12290" width="8.85546875" style="10" customWidth="1"/>
    <col min="12291" max="12291" width="8.140625" style="10" customWidth="1"/>
    <col min="12292" max="12292" width="24.42578125" style="10" customWidth="1"/>
    <col min="12293" max="12293" width="24.5703125" style="10" customWidth="1"/>
    <col min="12294" max="12294" width="9.85546875" style="10" customWidth="1"/>
    <col min="12295" max="12296" width="9.7109375" style="10" customWidth="1"/>
    <col min="12297" max="12297" width="11.42578125" style="10" customWidth="1"/>
    <col min="12298" max="12298" width="11.28515625" style="10" customWidth="1"/>
    <col min="12299" max="12544" width="9.140625" style="10"/>
    <col min="12545" max="12545" width="9.140625" style="10" customWidth="1"/>
    <col min="12546" max="12546" width="8.85546875" style="10" customWidth="1"/>
    <col min="12547" max="12547" width="8.140625" style="10" customWidth="1"/>
    <col min="12548" max="12548" width="24.42578125" style="10" customWidth="1"/>
    <col min="12549" max="12549" width="24.5703125" style="10" customWidth="1"/>
    <col min="12550" max="12550" width="9.85546875" style="10" customWidth="1"/>
    <col min="12551" max="12552" width="9.7109375" style="10" customWidth="1"/>
    <col min="12553" max="12553" width="11.42578125" style="10" customWidth="1"/>
    <col min="12554" max="12554" width="11.28515625" style="10" customWidth="1"/>
    <col min="12555" max="12800" width="9.140625" style="10"/>
    <col min="12801" max="12801" width="9.140625" style="10" customWidth="1"/>
    <col min="12802" max="12802" width="8.85546875" style="10" customWidth="1"/>
    <col min="12803" max="12803" width="8.140625" style="10" customWidth="1"/>
    <col min="12804" max="12804" width="24.42578125" style="10" customWidth="1"/>
    <col min="12805" max="12805" width="24.5703125" style="10" customWidth="1"/>
    <col min="12806" max="12806" width="9.85546875" style="10" customWidth="1"/>
    <col min="12807" max="12808" width="9.7109375" style="10" customWidth="1"/>
    <col min="12809" max="12809" width="11.42578125" style="10" customWidth="1"/>
    <col min="12810" max="12810" width="11.28515625" style="10" customWidth="1"/>
    <col min="12811" max="13056" width="9.140625" style="10"/>
    <col min="13057" max="13057" width="9.140625" style="10" customWidth="1"/>
    <col min="13058" max="13058" width="8.85546875" style="10" customWidth="1"/>
    <col min="13059" max="13059" width="8.140625" style="10" customWidth="1"/>
    <col min="13060" max="13060" width="24.42578125" style="10" customWidth="1"/>
    <col min="13061" max="13061" width="24.5703125" style="10" customWidth="1"/>
    <col min="13062" max="13062" width="9.85546875" style="10" customWidth="1"/>
    <col min="13063" max="13064" width="9.7109375" style="10" customWidth="1"/>
    <col min="13065" max="13065" width="11.42578125" style="10" customWidth="1"/>
    <col min="13066" max="13066" width="11.28515625" style="10" customWidth="1"/>
    <col min="13067" max="13312" width="9.140625" style="10"/>
    <col min="13313" max="13313" width="9.140625" style="10" customWidth="1"/>
    <col min="13314" max="13314" width="8.85546875" style="10" customWidth="1"/>
    <col min="13315" max="13315" width="8.140625" style="10" customWidth="1"/>
    <col min="13316" max="13316" width="24.42578125" style="10" customWidth="1"/>
    <col min="13317" max="13317" width="24.5703125" style="10" customWidth="1"/>
    <col min="13318" max="13318" width="9.85546875" style="10" customWidth="1"/>
    <col min="13319" max="13320" width="9.7109375" style="10" customWidth="1"/>
    <col min="13321" max="13321" width="11.42578125" style="10" customWidth="1"/>
    <col min="13322" max="13322" width="11.28515625" style="10" customWidth="1"/>
    <col min="13323" max="13568" width="9.140625" style="10"/>
    <col min="13569" max="13569" width="9.140625" style="10" customWidth="1"/>
    <col min="13570" max="13570" width="8.85546875" style="10" customWidth="1"/>
    <col min="13571" max="13571" width="8.140625" style="10" customWidth="1"/>
    <col min="13572" max="13572" width="24.42578125" style="10" customWidth="1"/>
    <col min="13573" max="13573" width="24.5703125" style="10" customWidth="1"/>
    <col min="13574" max="13574" width="9.85546875" style="10" customWidth="1"/>
    <col min="13575" max="13576" width="9.7109375" style="10" customWidth="1"/>
    <col min="13577" max="13577" width="11.42578125" style="10" customWidth="1"/>
    <col min="13578" max="13578" width="11.28515625" style="10" customWidth="1"/>
    <col min="13579" max="13824" width="9.140625" style="10"/>
    <col min="13825" max="13825" width="9.140625" style="10" customWidth="1"/>
    <col min="13826" max="13826" width="8.85546875" style="10" customWidth="1"/>
    <col min="13827" max="13827" width="8.140625" style="10" customWidth="1"/>
    <col min="13828" max="13828" width="24.42578125" style="10" customWidth="1"/>
    <col min="13829" max="13829" width="24.5703125" style="10" customWidth="1"/>
    <col min="13830" max="13830" width="9.85546875" style="10" customWidth="1"/>
    <col min="13831" max="13832" width="9.7109375" style="10" customWidth="1"/>
    <col min="13833" max="13833" width="11.42578125" style="10" customWidth="1"/>
    <col min="13834" max="13834" width="11.28515625" style="10" customWidth="1"/>
    <col min="13835" max="14080" width="9.140625" style="10"/>
    <col min="14081" max="14081" width="9.140625" style="10" customWidth="1"/>
    <col min="14082" max="14082" width="8.85546875" style="10" customWidth="1"/>
    <col min="14083" max="14083" width="8.140625" style="10" customWidth="1"/>
    <col min="14084" max="14084" width="24.42578125" style="10" customWidth="1"/>
    <col min="14085" max="14085" width="24.5703125" style="10" customWidth="1"/>
    <col min="14086" max="14086" width="9.85546875" style="10" customWidth="1"/>
    <col min="14087" max="14088" width="9.7109375" style="10" customWidth="1"/>
    <col min="14089" max="14089" width="11.42578125" style="10" customWidth="1"/>
    <col min="14090" max="14090" width="11.28515625" style="10" customWidth="1"/>
    <col min="14091" max="14336" width="9.140625" style="10"/>
    <col min="14337" max="14337" width="9.140625" style="10" customWidth="1"/>
    <col min="14338" max="14338" width="8.85546875" style="10" customWidth="1"/>
    <col min="14339" max="14339" width="8.140625" style="10" customWidth="1"/>
    <col min="14340" max="14340" width="24.42578125" style="10" customWidth="1"/>
    <col min="14341" max="14341" width="24.5703125" style="10" customWidth="1"/>
    <col min="14342" max="14342" width="9.85546875" style="10" customWidth="1"/>
    <col min="14343" max="14344" width="9.7109375" style="10" customWidth="1"/>
    <col min="14345" max="14345" width="11.42578125" style="10" customWidth="1"/>
    <col min="14346" max="14346" width="11.28515625" style="10" customWidth="1"/>
    <col min="14347" max="14592" width="9.140625" style="10"/>
    <col min="14593" max="14593" width="9.140625" style="10" customWidth="1"/>
    <col min="14594" max="14594" width="8.85546875" style="10" customWidth="1"/>
    <col min="14595" max="14595" width="8.140625" style="10" customWidth="1"/>
    <col min="14596" max="14596" width="24.42578125" style="10" customWidth="1"/>
    <col min="14597" max="14597" width="24.5703125" style="10" customWidth="1"/>
    <col min="14598" max="14598" width="9.85546875" style="10" customWidth="1"/>
    <col min="14599" max="14600" width="9.7109375" style="10" customWidth="1"/>
    <col min="14601" max="14601" width="11.42578125" style="10" customWidth="1"/>
    <col min="14602" max="14602" width="11.28515625" style="10" customWidth="1"/>
    <col min="14603" max="14848" width="9.140625" style="10"/>
    <col min="14849" max="14849" width="9.140625" style="10" customWidth="1"/>
    <col min="14850" max="14850" width="8.85546875" style="10" customWidth="1"/>
    <col min="14851" max="14851" width="8.140625" style="10" customWidth="1"/>
    <col min="14852" max="14852" width="24.42578125" style="10" customWidth="1"/>
    <col min="14853" max="14853" width="24.5703125" style="10" customWidth="1"/>
    <col min="14854" max="14854" width="9.85546875" style="10" customWidth="1"/>
    <col min="14855" max="14856" width="9.7109375" style="10" customWidth="1"/>
    <col min="14857" max="14857" width="11.42578125" style="10" customWidth="1"/>
    <col min="14858" max="14858" width="11.28515625" style="10" customWidth="1"/>
    <col min="14859" max="15104" width="9.140625" style="10"/>
    <col min="15105" max="15105" width="9.140625" style="10" customWidth="1"/>
    <col min="15106" max="15106" width="8.85546875" style="10" customWidth="1"/>
    <col min="15107" max="15107" width="8.140625" style="10" customWidth="1"/>
    <col min="15108" max="15108" width="24.42578125" style="10" customWidth="1"/>
    <col min="15109" max="15109" width="24.5703125" style="10" customWidth="1"/>
    <col min="15110" max="15110" width="9.85546875" style="10" customWidth="1"/>
    <col min="15111" max="15112" width="9.7109375" style="10" customWidth="1"/>
    <col min="15113" max="15113" width="11.42578125" style="10" customWidth="1"/>
    <col min="15114" max="15114" width="11.28515625" style="10" customWidth="1"/>
    <col min="15115" max="15360" width="9.140625" style="10"/>
    <col min="15361" max="15361" width="9.140625" style="10" customWidth="1"/>
    <col min="15362" max="15362" width="8.85546875" style="10" customWidth="1"/>
    <col min="15363" max="15363" width="8.140625" style="10" customWidth="1"/>
    <col min="15364" max="15364" width="24.42578125" style="10" customWidth="1"/>
    <col min="15365" max="15365" width="24.5703125" style="10" customWidth="1"/>
    <col min="15366" max="15366" width="9.85546875" style="10" customWidth="1"/>
    <col min="15367" max="15368" width="9.7109375" style="10" customWidth="1"/>
    <col min="15369" max="15369" width="11.42578125" style="10" customWidth="1"/>
    <col min="15370" max="15370" width="11.28515625" style="10" customWidth="1"/>
    <col min="15371" max="15616" width="9.140625" style="10"/>
    <col min="15617" max="15617" width="9.140625" style="10" customWidth="1"/>
    <col min="15618" max="15618" width="8.85546875" style="10" customWidth="1"/>
    <col min="15619" max="15619" width="8.140625" style="10" customWidth="1"/>
    <col min="15620" max="15620" width="24.42578125" style="10" customWidth="1"/>
    <col min="15621" max="15621" width="24.5703125" style="10" customWidth="1"/>
    <col min="15622" max="15622" width="9.85546875" style="10" customWidth="1"/>
    <col min="15623" max="15624" width="9.7109375" style="10" customWidth="1"/>
    <col min="15625" max="15625" width="11.42578125" style="10" customWidth="1"/>
    <col min="15626" max="15626" width="11.28515625" style="10" customWidth="1"/>
    <col min="15627" max="15872" width="9.140625" style="10"/>
    <col min="15873" max="15873" width="9.140625" style="10" customWidth="1"/>
    <col min="15874" max="15874" width="8.85546875" style="10" customWidth="1"/>
    <col min="15875" max="15875" width="8.140625" style="10" customWidth="1"/>
    <col min="15876" max="15876" width="24.42578125" style="10" customWidth="1"/>
    <col min="15877" max="15877" width="24.5703125" style="10" customWidth="1"/>
    <col min="15878" max="15878" width="9.85546875" style="10" customWidth="1"/>
    <col min="15879" max="15880" width="9.7109375" style="10" customWidth="1"/>
    <col min="15881" max="15881" width="11.42578125" style="10" customWidth="1"/>
    <col min="15882" max="15882" width="11.28515625" style="10" customWidth="1"/>
    <col min="15883" max="16128" width="9.140625" style="10"/>
    <col min="16129" max="16129" width="9.140625" style="10" customWidth="1"/>
    <col min="16130" max="16130" width="8.85546875" style="10" customWidth="1"/>
    <col min="16131" max="16131" width="8.140625" style="10" customWidth="1"/>
    <col min="16132" max="16132" width="24.42578125" style="10" customWidth="1"/>
    <col min="16133" max="16133" width="24.5703125" style="10" customWidth="1"/>
    <col min="16134" max="16134" width="9.85546875" style="10" customWidth="1"/>
    <col min="16135" max="16136" width="9.7109375" style="10" customWidth="1"/>
    <col min="16137" max="16137" width="11.42578125" style="10" customWidth="1"/>
    <col min="16138" max="16138" width="11.28515625" style="10" customWidth="1"/>
    <col min="16139" max="16384" width="9.140625" style="10"/>
  </cols>
  <sheetData>
    <row r="1" spans="1:10">
      <c r="I1" s="10" t="s">
        <v>269</v>
      </c>
      <c r="J1" s="184"/>
    </row>
    <row r="2" spans="1:10">
      <c r="I2" s="379" t="s">
        <v>30</v>
      </c>
      <c r="J2" s="379"/>
    </row>
    <row r="3" spans="1:10">
      <c r="I3" s="10" t="s">
        <v>270</v>
      </c>
    </row>
    <row r="4" spans="1:10" ht="14.25" customHeight="1">
      <c r="A4" s="411" t="s">
        <v>271</v>
      </c>
      <c r="B4" s="411"/>
      <c r="C4" s="411"/>
      <c r="D4" s="411"/>
      <c r="E4" s="411"/>
      <c r="F4" s="411"/>
      <c r="G4" s="411"/>
      <c r="H4" s="411"/>
      <c r="I4" s="411"/>
      <c r="J4" s="10" t="s">
        <v>272</v>
      </c>
    </row>
    <row r="5" spans="1:10" ht="24" customHeight="1">
      <c r="A5" s="412" t="s">
        <v>32</v>
      </c>
      <c r="B5" s="412" t="s">
        <v>33</v>
      </c>
      <c r="C5" s="413" t="s">
        <v>34</v>
      </c>
      <c r="D5" s="414" t="s">
        <v>35</v>
      </c>
      <c r="E5" s="414" t="s">
        <v>273</v>
      </c>
      <c r="F5" s="412" t="s">
        <v>274</v>
      </c>
      <c r="G5" s="414" t="s">
        <v>6</v>
      </c>
      <c r="H5" s="414" t="s">
        <v>69</v>
      </c>
      <c r="I5" s="414" t="s">
        <v>70</v>
      </c>
      <c r="J5" s="414"/>
    </row>
    <row r="6" spans="1:10" ht="12.75" customHeight="1">
      <c r="A6" s="412"/>
      <c r="B6" s="412"/>
      <c r="C6" s="413"/>
      <c r="D6" s="414"/>
      <c r="E6" s="414"/>
      <c r="F6" s="412"/>
      <c r="G6" s="414"/>
      <c r="H6" s="414"/>
      <c r="I6" s="414" t="s">
        <v>6</v>
      </c>
      <c r="J6" s="414" t="s">
        <v>275</v>
      </c>
    </row>
    <row r="7" spans="1:10" ht="101.25" customHeight="1">
      <c r="A7" s="412"/>
      <c r="B7" s="412"/>
      <c r="C7" s="413"/>
      <c r="D7" s="414"/>
      <c r="E7" s="414"/>
      <c r="F7" s="412"/>
      <c r="G7" s="414"/>
      <c r="H7" s="414"/>
      <c r="I7" s="414"/>
      <c r="J7" s="414"/>
    </row>
    <row r="8" spans="1:10" ht="18.75">
      <c r="A8" s="398" t="s">
        <v>276</v>
      </c>
      <c r="B8" s="398"/>
      <c r="C8" s="398"/>
      <c r="D8" s="398"/>
      <c r="E8" s="398"/>
      <c r="F8" s="398"/>
      <c r="G8" s="398"/>
      <c r="H8" s="398"/>
      <c r="I8" s="398"/>
      <c r="J8" s="398"/>
    </row>
    <row r="9" spans="1:10" ht="38.25">
      <c r="A9" s="211">
        <v>217310</v>
      </c>
      <c r="B9" s="211">
        <v>7310</v>
      </c>
      <c r="C9" s="212" t="s">
        <v>42</v>
      </c>
      <c r="D9" s="213" t="s">
        <v>20</v>
      </c>
      <c r="E9" s="399" t="s">
        <v>277</v>
      </c>
      <c r="F9" s="401" t="s">
        <v>278</v>
      </c>
      <c r="G9" s="214">
        <f>H9+I9</f>
        <v>200</v>
      </c>
      <c r="H9" s="215"/>
      <c r="I9" s="214">
        <f>J9</f>
        <v>200</v>
      </c>
      <c r="J9" s="214">
        <v>200</v>
      </c>
    </row>
    <row r="10" spans="1:10" ht="49.5" customHeight="1">
      <c r="A10" s="216">
        <v>216011</v>
      </c>
      <c r="B10" s="216">
        <v>6011</v>
      </c>
      <c r="C10" s="217" t="s">
        <v>44</v>
      </c>
      <c r="D10" s="218" t="s">
        <v>25</v>
      </c>
      <c r="E10" s="400"/>
      <c r="F10" s="402"/>
      <c r="G10" s="219">
        <f>H10+I10</f>
        <v>1802.365</v>
      </c>
      <c r="H10" s="219">
        <v>200</v>
      </c>
      <c r="I10" s="219">
        <f t="shared" ref="I10:I29" si="0">J10</f>
        <v>1602.365</v>
      </c>
      <c r="J10" s="219">
        <v>1602.365</v>
      </c>
    </row>
    <row r="11" spans="1:10" ht="70.5" customHeight="1">
      <c r="A11" s="389">
        <v>216030</v>
      </c>
      <c r="B11" s="389">
        <v>6030</v>
      </c>
      <c r="C11" s="391" t="s">
        <v>44</v>
      </c>
      <c r="D11" s="404" t="s">
        <v>45</v>
      </c>
      <c r="E11" s="220" t="s">
        <v>279</v>
      </c>
      <c r="F11" s="221" t="s">
        <v>280</v>
      </c>
      <c r="G11" s="214">
        <f>H11+I11</f>
        <v>93.5</v>
      </c>
      <c r="H11" s="214"/>
      <c r="I11" s="214">
        <f t="shared" si="0"/>
        <v>93.5</v>
      </c>
      <c r="J11" s="214">
        <v>93.5</v>
      </c>
    </row>
    <row r="12" spans="1:10" ht="63.75" customHeight="1">
      <c r="A12" s="390"/>
      <c r="B12" s="390"/>
      <c r="C12" s="392"/>
      <c r="D12" s="405"/>
      <c r="E12" s="222" t="s">
        <v>281</v>
      </c>
      <c r="F12" s="223" t="s">
        <v>282</v>
      </c>
      <c r="G12" s="219">
        <f t="shared" ref="G12:G29" si="1">H12+I12</f>
        <v>7038.3249999999998</v>
      </c>
      <c r="H12" s="219">
        <v>5628.3249999999998</v>
      </c>
      <c r="I12" s="219">
        <v>1410</v>
      </c>
      <c r="J12" s="219">
        <v>1410</v>
      </c>
    </row>
    <row r="13" spans="1:10" ht="71.25" customHeight="1">
      <c r="A13" s="211">
        <v>217461</v>
      </c>
      <c r="B13" s="211">
        <v>7461</v>
      </c>
      <c r="C13" s="212" t="s">
        <v>61</v>
      </c>
      <c r="D13" s="213" t="s">
        <v>22</v>
      </c>
      <c r="E13" s="220" t="s">
        <v>283</v>
      </c>
      <c r="F13" s="221" t="s">
        <v>284</v>
      </c>
      <c r="G13" s="214">
        <f t="shared" si="1"/>
        <v>510</v>
      </c>
      <c r="H13" s="214">
        <v>510</v>
      </c>
      <c r="I13" s="214">
        <f t="shared" si="0"/>
        <v>0</v>
      </c>
      <c r="J13" s="224"/>
    </row>
    <row r="14" spans="1:10" ht="54.75" customHeight="1">
      <c r="A14" s="211">
        <v>217330</v>
      </c>
      <c r="B14" s="211">
        <v>7330</v>
      </c>
      <c r="C14" s="212" t="s">
        <v>42</v>
      </c>
      <c r="D14" s="213" t="s">
        <v>21</v>
      </c>
      <c r="E14" s="225" t="s">
        <v>285</v>
      </c>
      <c r="F14" s="226" t="s">
        <v>286</v>
      </c>
      <c r="G14" s="214">
        <f t="shared" si="1"/>
        <v>1120</v>
      </c>
      <c r="H14" s="214"/>
      <c r="I14" s="214">
        <v>1120</v>
      </c>
      <c r="J14" s="224">
        <v>1120</v>
      </c>
    </row>
    <row r="15" spans="1:10" ht="45.75" customHeight="1">
      <c r="A15" s="211">
        <v>218330</v>
      </c>
      <c r="B15" s="211">
        <v>8330</v>
      </c>
      <c r="C15" s="212" t="s">
        <v>169</v>
      </c>
      <c r="D15" s="213" t="s">
        <v>170</v>
      </c>
      <c r="E15" s="406" t="s">
        <v>287</v>
      </c>
      <c r="F15" s="408" t="s">
        <v>288</v>
      </c>
      <c r="G15" s="214">
        <f t="shared" si="1"/>
        <v>30</v>
      </c>
      <c r="H15" s="214"/>
      <c r="I15" s="214">
        <v>30</v>
      </c>
      <c r="J15" s="214"/>
    </row>
    <row r="16" spans="1:10" ht="38.25" customHeight="1">
      <c r="A16" s="211">
        <v>216014</v>
      </c>
      <c r="B16" s="211">
        <v>6014</v>
      </c>
      <c r="C16" s="212" t="s">
        <v>44</v>
      </c>
      <c r="D16" s="213" t="s">
        <v>51</v>
      </c>
      <c r="E16" s="407"/>
      <c r="F16" s="409"/>
      <c r="G16" s="214">
        <f t="shared" si="1"/>
        <v>271</v>
      </c>
      <c r="H16" s="214">
        <v>111</v>
      </c>
      <c r="I16" s="214">
        <f t="shared" si="0"/>
        <v>160</v>
      </c>
      <c r="J16" s="214">
        <v>160</v>
      </c>
    </row>
    <row r="17" spans="1:10" ht="75" customHeight="1">
      <c r="A17" s="211">
        <v>217130</v>
      </c>
      <c r="B17" s="211">
        <v>7130</v>
      </c>
      <c r="C17" s="212" t="s">
        <v>141</v>
      </c>
      <c r="D17" s="213" t="s">
        <v>142</v>
      </c>
      <c r="E17" s="220" t="s">
        <v>289</v>
      </c>
      <c r="F17" s="221" t="s">
        <v>290</v>
      </c>
      <c r="G17" s="214">
        <f t="shared" si="1"/>
        <v>700</v>
      </c>
      <c r="H17" s="214">
        <v>700</v>
      </c>
      <c r="I17" s="214">
        <f t="shared" si="0"/>
        <v>0</v>
      </c>
      <c r="J17" s="214"/>
    </row>
    <row r="18" spans="1:10" ht="69.75" customHeight="1">
      <c r="A18" s="216">
        <v>216017</v>
      </c>
      <c r="B18" s="216">
        <v>6017</v>
      </c>
      <c r="C18" s="217" t="s">
        <v>44</v>
      </c>
      <c r="D18" s="227" t="s">
        <v>133</v>
      </c>
      <c r="E18" s="222" t="s">
        <v>291</v>
      </c>
      <c r="F18" s="223" t="s">
        <v>292</v>
      </c>
      <c r="G18" s="219">
        <f t="shared" si="1"/>
        <v>629</v>
      </c>
      <c r="H18" s="219"/>
      <c r="I18" s="219">
        <f>J18</f>
        <v>629</v>
      </c>
      <c r="J18" s="219">
        <v>629</v>
      </c>
    </row>
    <row r="19" spans="1:10" ht="63.75" customHeight="1">
      <c r="A19" s="389">
        <v>210180</v>
      </c>
      <c r="B19" s="389">
        <v>180</v>
      </c>
      <c r="C19" s="391" t="s">
        <v>101</v>
      </c>
      <c r="D19" s="393" t="s">
        <v>102</v>
      </c>
      <c r="E19" s="220" t="s">
        <v>293</v>
      </c>
      <c r="F19" s="221" t="s">
        <v>294</v>
      </c>
      <c r="G19" s="214">
        <f>H19+I19</f>
        <v>202</v>
      </c>
      <c r="H19" s="214">
        <v>202</v>
      </c>
      <c r="I19" s="214">
        <f t="shared" si="0"/>
        <v>0</v>
      </c>
      <c r="J19" s="214"/>
    </row>
    <row r="20" spans="1:10" ht="84.75" customHeight="1">
      <c r="A20" s="390"/>
      <c r="B20" s="390"/>
      <c r="C20" s="392"/>
      <c r="D20" s="394"/>
      <c r="E20" s="220" t="s">
        <v>295</v>
      </c>
      <c r="F20" s="221" t="s">
        <v>296</v>
      </c>
      <c r="G20" s="214">
        <f t="shared" si="1"/>
        <v>248.678</v>
      </c>
      <c r="H20" s="214">
        <v>248.678</v>
      </c>
      <c r="I20" s="214">
        <f t="shared" si="0"/>
        <v>0</v>
      </c>
      <c r="J20" s="214"/>
    </row>
    <row r="21" spans="1:10" ht="51.75" customHeight="1">
      <c r="A21" s="211">
        <v>216082</v>
      </c>
      <c r="B21" s="211">
        <v>6082</v>
      </c>
      <c r="C21" s="212" t="s">
        <v>55</v>
      </c>
      <c r="D21" s="228" t="s">
        <v>56</v>
      </c>
      <c r="E21" s="410" t="s">
        <v>297</v>
      </c>
      <c r="F21" s="403" t="s">
        <v>298</v>
      </c>
      <c r="G21" s="214">
        <f t="shared" si="1"/>
        <v>100</v>
      </c>
      <c r="H21" s="214"/>
      <c r="I21" s="214">
        <f t="shared" si="0"/>
        <v>100</v>
      </c>
      <c r="J21" s="214">
        <v>100</v>
      </c>
    </row>
    <row r="22" spans="1:10" ht="50.25" customHeight="1">
      <c r="A22" s="211">
        <v>213242</v>
      </c>
      <c r="B22" s="211">
        <v>3242</v>
      </c>
      <c r="C22" s="212" t="s">
        <v>111</v>
      </c>
      <c r="D22" s="213" t="s">
        <v>112</v>
      </c>
      <c r="E22" s="410"/>
      <c r="F22" s="403"/>
      <c r="G22" s="214">
        <f t="shared" si="1"/>
        <v>392.57</v>
      </c>
      <c r="H22" s="214">
        <v>392.57</v>
      </c>
      <c r="I22" s="214">
        <f t="shared" si="0"/>
        <v>0</v>
      </c>
      <c r="J22" s="214"/>
    </row>
    <row r="23" spans="1:10" ht="73.5" customHeight="1">
      <c r="A23" s="211">
        <v>215062</v>
      </c>
      <c r="B23" s="211">
        <v>5062</v>
      </c>
      <c r="C23" s="212" t="s">
        <v>123</v>
      </c>
      <c r="D23" s="229" t="s">
        <v>124</v>
      </c>
      <c r="E23" s="220" t="s">
        <v>299</v>
      </c>
      <c r="F23" s="221" t="s">
        <v>300</v>
      </c>
      <c r="G23" s="214">
        <f t="shared" si="1"/>
        <v>2006.616</v>
      </c>
      <c r="H23" s="214">
        <v>1979.616</v>
      </c>
      <c r="I23" s="214">
        <v>27</v>
      </c>
      <c r="J23" s="214"/>
    </row>
    <row r="24" spans="1:10" ht="107.25" customHeight="1">
      <c r="A24" s="211">
        <v>214082</v>
      </c>
      <c r="B24" s="211">
        <v>4082</v>
      </c>
      <c r="C24" s="212" t="s">
        <v>117</v>
      </c>
      <c r="D24" s="229" t="s">
        <v>118</v>
      </c>
      <c r="E24" s="220" t="s">
        <v>301</v>
      </c>
      <c r="F24" s="221" t="s">
        <v>302</v>
      </c>
      <c r="G24" s="214">
        <f t="shared" si="1"/>
        <v>516</v>
      </c>
      <c r="H24" s="214">
        <v>516</v>
      </c>
      <c r="I24" s="214">
        <f t="shared" si="0"/>
        <v>0</v>
      </c>
      <c r="J24" s="214"/>
    </row>
    <row r="25" spans="1:10" ht="82.5" customHeight="1">
      <c r="A25" s="389">
        <v>210150</v>
      </c>
      <c r="B25" s="389">
        <v>150</v>
      </c>
      <c r="C25" s="391" t="s">
        <v>58</v>
      </c>
      <c r="D25" s="393" t="s">
        <v>26</v>
      </c>
      <c r="E25" s="220" t="s">
        <v>303</v>
      </c>
      <c r="F25" s="221" t="s">
        <v>304</v>
      </c>
      <c r="G25" s="214">
        <f t="shared" si="1"/>
        <v>8377</v>
      </c>
      <c r="H25" s="214">
        <v>8277</v>
      </c>
      <c r="I25" s="214">
        <v>100</v>
      </c>
      <c r="J25" s="214">
        <v>80</v>
      </c>
    </row>
    <row r="26" spans="1:10" ht="84.75" customHeight="1">
      <c r="A26" s="390"/>
      <c r="B26" s="390"/>
      <c r="C26" s="392"/>
      <c r="D26" s="394"/>
      <c r="E26" s="220" t="s">
        <v>305</v>
      </c>
      <c r="F26" s="221" t="s">
        <v>306</v>
      </c>
      <c r="G26" s="214">
        <f t="shared" si="1"/>
        <v>100</v>
      </c>
      <c r="H26" s="214">
        <v>100</v>
      </c>
      <c r="I26" s="214">
        <f t="shared" si="0"/>
        <v>0</v>
      </c>
      <c r="J26" s="214"/>
    </row>
    <row r="27" spans="1:10" ht="84.75" customHeight="1">
      <c r="A27" s="236">
        <v>218110</v>
      </c>
      <c r="B27" s="236">
        <v>8110</v>
      </c>
      <c r="C27" s="237" t="s">
        <v>321</v>
      </c>
      <c r="D27" s="238" t="s">
        <v>320</v>
      </c>
      <c r="E27" s="220" t="s">
        <v>326</v>
      </c>
      <c r="F27" s="271" t="s">
        <v>324</v>
      </c>
      <c r="G27" s="214">
        <f>H27+I27</f>
        <v>42</v>
      </c>
      <c r="H27" s="214">
        <v>16</v>
      </c>
      <c r="I27" s="214">
        <v>26</v>
      </c>
      <c r="J27" s="214"/>
    </row>
    <row r="28" spans="1:10" ht="84.75" customHeight="1">
      <c r="A28" s="269">
        <v>217160</v>
      </c>
      <c r="B28" s="269">
        <v>7160</v>
      </c>
      <c r="C28" s="270" t="s">
        <v>180</v>
      </c>
      <c r="D28" s="230" t="s">
        <v>179</v>
      </c>
      <c r="E28" s="220" t="s">
        <v>307</v>
      </c>
      <c r="F28" s="271" t="s">
        <v>325</v>
      </c>
      <c r="G28" s="224">
        <f t="shared" si="1"/>
        <v>46.5</v>
      </c>
      <c r="H28" s="224">
        <v>46.5</v>
      </c>
      <c r="I28" s="224">
        <f t="shared" si="0"/>
        <v>0</v>
      </c>
      <c r="J28" s="224"/>
    </row>
    <row r="29" spans="1:10" ht="63.75">
      <c r="A29" s="211">
        <v>213133</v>
      </c>
      <c r="B29" s="211">
        <v>3133</v>
      </c>
      <c r="C29" s="212">
        <v>1040</v>
      </c>
      <c r="D29" s="230" t="s">
        <v>108</v>
      </c>
      <c r="E29" s="220" t="s">
        <v>308</v>
      </c>
      <c r="F29" s="221" t="s">
        <v>309</v>
      </c>
      <c r="G29" s="214">
        <f t="shared" si="1"/>
        <v>220</v>
      </c>
      <c r="H29" s="214">
        <v>220</v>
      </c>
      <c r="I29" s="214">
        <f t="shared" si="0"/>
        <v>0</v>
      </c>
      <c r="J29" s="214"/>
    </row>
    <row r="30" spans="1:10">
      <c r="A30" s="395" t="s">
        <v>310</v>
      </c>
      <c r="B30" s="396"/>
      <c r="C30" s="396"/>
      <c r="D30" s="396"/>
      <c r="E30" s="396"/>
      <c r="F30" s="397"/>
      <c r="G30" s="214">
        <f>SUM(G9:G29)</f>
        <v>24645.553999999996</v>
      </c>
      <c r="H30" s="214">
        <f>SUM(H9:H29)</f>
        <v>19147.688999999998</v>
      </c>
      <c r="I30" s="214">
        <f>SUM(I9:I29)</f>
        <v>5497.8649999999998</v>
      </c>
      <c r="J30" s="214">
        <f>SUM(J9:J29)</f>
        <v>5394.8649999999998</v>
      </c>
    </row>
    <row r="31" spans="1:10" s="63" customFormat="1" ht="18.75">
      <c r="C31" s="231"/>
      <c r="D31" s="22" t="s">
        <v>28</v>
      </c>
      <c r="E31" s="22"/>
      <c r="F31" s="22" t="s">
        <v>29</v>
      </c>
      <c r="G31" s="22"/>
      <c r="H31" s="232"/>
      <c r="I31" s="233"/>
      <c r="J31" s="234"/>
    </row>
  </sheetData>
  <mergeCells count="33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E9:E10"/>
    <mergeCell ref="F9:F10"/>
    <mergeCell ref="F21:F22"/>
    <mergeCell ref="A11:A12"/>
    <mergeCell ref="B11:B12"/>
    <mergeCell ref="C11:C12"/>
    <mergeCell ref="D11:D12"/>
    <mergeCell ref="E15:E16"/>
    <mergeCell ref="F15:F16"/>
    <mergeCell ref="A19:A20"/>
    <mergeCell ref="B19:B20"/>
    <mergeCell ref="C19:C20"/>
    <mergeCell ref="D19:D20"/>
    <mergeCell ref="E21:E22"/>
    <mergeCell ref="A25:A26"/>
    <mergeCell ref="B25:B26"/>
    <mergeCell ref="C25:C26"/>
    <mergeCell ref="D25:D26"/>
    <mergeCell ref="A30:F30"/>
  </mergeCells>
  <pageMargins left="0.23622047244094491" right="0.23622047244094491" top="0.35433070866141736" bottom="0.35433070866141736" header="0.31496062992125984" footer="0.31496062992125984"/>
  <pageSetup paperSize="9" scale="74" orientation="portrait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фінансування</vt:lpstr>
      <vt:lpstr>доходы</vt:lpstr>
      <vt:lpstr>пояснення</vt:lpstr>
      <vt:lpstr>видатки</vt:lpstr>
      <vt:lpstr>бюджет розвитку</vt:lpstr>
      <vt:lpstr>Програми</vt:lpstr>
      <vt:lpstr>видатки!Заголовки_для_печати</vt:lpstr>
      <vt:lpstr>видатки!Область_печати</vt:lpstr>
      <vt:lpstr>пояснення!Область_печати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2019-05-22T07:16:56Z</cp:lastPrinted>
  <dcterms:created xsi:type="dcterms:W3CDTF">2019-02-06T14:55:57Z</dcterms:created>
  <dcterms:modified xsi:type="dcterms:W3CDTF">2019-05-22T07:20:27Z</dcterms:modified>
</cp:coreProperties>
</file>